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720E2DC8-2D1D-41B2-927C-BE4298E902AA}" xr6:coauthVersionLast="47" xr6:coauthVersionMax="47" xr10:uidLastSave="{00000000-0000-0000-0000-000000000000}"/>
  <bookViews>
    <workbookView xWindow="-110" yWindow="-110" windowWidth="19420" windowHeight="10300" tabRatio="874" xr2:uid="{00000000-000D-0000-FFFF-FFFF00000000}"/>
  </bookViews>
  <sheets>
    <sheet name="SOMMAIRE" sheetId="2" r:id="rId1"/>
    <sheet name="Panorama des moyens de paiement" sheetId="3" r:id="rId2"/>
    <sheet name="Panorama de la fraude" sheetId="4" r:id="rId3"/>
    <sheet name="Carte_émission" sheetId="5" r:id="rId4"/>
    <sheet name="Carte_acceptation" sheetId="7" r:id="rId5"/>
    <sheet name="Chèque" sheetId="8" r:id="rId6"/>
    <sheet name="Virement" sheetId="9" r:id="rId7"/>
    <sheet name="Prélèvement" sheetId="10" r:id="rId8"/>
    <sheet name="Autres" sheetId="11" r:id="rId9"/>
    <sheet name="Annexe6-DIRCOM" sheetId="1" state="hidden" r:id="rId10"/>
  </sheets>
  <definedNames>
    <definedName name="_AMO_XmlVersion" hidden="1">"'1'"</definedName>
    <definedName name="forme">"Forme libre 96"</definedName>
    <definedName name="Print_Area" localSheetId="0">SOMMAIRE!$B$2:$G$18</definedName>
    <definedName name="_xlnm.Print_Area" localSheetId="8">Autres!$A$1:$T$104</definedName>
    <definedName name="_xlnm.Print_Area" localSheetId="4">Carte_acceptation!$A$1:$Q$271</definedName>
    <definedName name="_xlnm.Print_Area" localSheetId="3">Carte_émission!$A$1:$Q$363</definedName>
    <definedName name="_xlnm.Print_Area" localSheetId="5">Chèque!$A$1:$Q$57</definedName>
    <definedName name="_xlnm.Print_Area" localSheetId="2">'Panorama de la fraude'!$A$1:$K$66</definedName>
    <definedName name="_xlnm.Print_Area" localSheetId="1">'Panorama des moyens de paiement'!$A$1:$O$99</definedName>
    <definedName name="_xlnm.Print_Area" localSheetId="7">Prélèvement!$A$1:$Q$88</definedName>
    <definedName name="_xlnm.Print_Area" localSheetId="0">SOMMAIRE!$A$1:$M$69</definedName>
    <definedName name="_xlnm.Print_Area" localSheetId="6">Virement!$A$1:$Q$158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08" i="9" l="1"/>
  <c r="K108" i="9"/>
  <c r="H108" i="9"/>
  <c r="G115" i="1" l="1"/>
  <c r="D115" i="1"/>
  <c r="G114" i="1"/>
  <c r="D114" i="1"/>
  <c r="G113" i="1"/>
  <c r="D113" i="1"/>
  <c r="G112" i="1"/>
  <c r="D112" i="1"/>
  <c r="G111" i="1"/>
  <c r="D111" i="1"/>
  <c r="G110" i="1"/>
  <c r="D110" i="1"/>
  <c r="G109" i="1"/>
  <c r="D109" i="1"/>
  <c r="G108" i="1"/>
  <c r="D108" i="1"/>
  <c r="G107" i="1"/>
  <c r="D107" i="1"/>
  <c r="G106" i="1"/>
  <c r="D106" i="1"/>
  <c r="G105" i="1"/>
  <c r="D105" i="1"/>
  <c r="G104" i="1"/>
  <c r="D104" i="1"/>
  <c r="G103" i="1"/>
  <c r="D103" i="1"/>
  <c r="G102" i="1"/>
  <c r="D102" i="1"/>
  <c r="G19" i="1"/>
  <c r="D19" i="1"/>
  <c r="G18" i="1"/>
  <c r="D18" i="1"/>
  <c r="G17" i="1"/>
  <c r="D17" i="1"/>
  <c r="G16" i="1"/>
  <c r="D16" i="1"/>
  <c r="G15" i="1"/>
  <c r="D15" i="1"/>
  <c r="G14" i="1"/>
  <c r="D14" i="1"/>
  <c r="G13" i="1"/>
  <c r="D13" i="1"/>
  <c r="G12" i="1"/>
  <c r="D12" i="1"/>
  <c r="G11" i="1"/>
  <c r="D11" i="1"/>
  <c r="G10" i="1"/>
  <c r="D10" i="1"/>
  <c r="G9" i="1"/>
  <c r="D9" i="1"/>
  <c r="G8" i="1"/>
  <c r="D8" i="1"/>
  <c r="G7" i="1"/>
  <c r="D7" i="1"/>
  <c r="G6" i="1"/>
  <c r="D6" i="1"/>
  <c r="E17" i="1"/>
  <c r="E19" i="1"/>
  <c r="H17" i="1"/>
  <c r="H19" i="1"/>
</calcChain>
</file>

<file path=xl/sharedStrings.xml><?xml version="1.0" encoding="utf-8"?>
<sst xmlns="http://schemas.openxmlformats.org/spreadsheetml/2006/main" count="5238" uniqueCount="456">
  <si>
    <r>
      <rPr>
        <b/>
        <sz val="11"/>
        <color rgb="FF553CD4"/>
        <rFont val="Wingdings"/>
        <charset val="2"/>
      </rPr>
      <t>n</t>
    </r>
    <r>
      <rPr>
        <b/>
        <sz val="11"/>
        <color rgb="FF553CD4"/>
        <rFont val="Arial Narrow"/>
        <family val="2"/>
      </rPr>
      <t xml:space="preserve"> PANORAMA DES MOYENS DE PAIEMENT</t>
    </r>
  </si>
  <si>
    <t>T1 Cartographie des moyens de paiement scripturaux en 2022</t>
  </si>
  <si>
    <r>
      <t xml:space="preserve">Retour sommaire </t>
    </r>
    <r>
      <rPr>
        <b/>
        <sz val="11"/>
        <color rgb="FF2C1C7E"/>
        <rFont val="Wingdings 3"/>
        <family val="1"/>
        <charset val="2"/>
      </rPr>
      <t>~</t>
    </r>
  </si>
  <si>
    <t>(nombre en millions, montant en milliards d’euros, montant moyen en euros, variation et part en pourcentage)</t>
  </si>
  <si>
    <t>Nombre de transactions</t>
  </si>
  <si>
    <t>Montant des transactions</t>
  </si>
  <si>
    <t>Montant moyen</t>
  </si>
  <si>
    <t>Variation
2022/2021</t>
  </si>
  <si>
    <t xml:space="preserve">Part </t>
  </si>
  <si>
    <t>Part</t>
  </si>
  <si>
    <t>Code couleur</t>
  </si>
  <si>
    <r>
      <t>Paiement carte</t>
    </r>
    <r>
      <rPr>
        <vertAlign val="superscript"/>
        <sz val="10.5"/>
        <color theme="1"/>
        <rFont val="Arial Narrow"/>
        <family val="2"/>
      </rPr>
      <t xml:space="preserve"> a)</t>
    </r>
  </si>
  <si>
    <t>Variation +/- 5% par rapport à 2021 avec décision de ne pas changer</t>
  </si>
  <si>
    <t>dont sans contact</t>
  </si>
  <si>
    <t>Variation +/- 5% par rapport à 2021 avec décision de modification</t>
  </si>
  <si>
    <t>dont paiment par mobile</t>
  </si>
  <si>
    <t>Chèque</t>
  </si>
  <si>
    <t>Virement</t>
  </si>
  <si>
    <r>
      <t>dont VGM</t>
    </r>
    <r>
      <rPr>
        <vertAlign val="superscript"/>
        <sz val="10.5"/>
        <color theme="1"/>
        <rFont val="Arial Narrow"/>
        <family val="2"/>
      </rPr>
      <t xml:space="preserve"> b)</t>
    </r>
  </si>
  <si>
    <t>dont virement instantané (SCT Inst)</t>
  </si>
  <si>
    <t>Prélèvement</t>
  </si>
  <si>
    <t>Effet de commerce</t>
  </si>
  <si>
    <t>Monnaie électronique</t>
  </si>
  <si>
    <t>Transmission de fonds</t>
  </si>
  <si>
    <t>Total</t>
  </si>
  <si>
    <r>
      <t>Retrait par carte</t>
    </r>
    <r>
      <rPr>
        <vertAlign val="superscript"/>
        <sz val="10.5"/>
        <color theme="1"/>
        <rFont val="Arial Narrow"/>
        <family val="2"/>
      </rPr>
      <t xml:space="preserve"> a)</t>
    </r>
  </si>
  <si>
    <t>Total transactions</t>
  </si>
  <si>
    <t>a) Cartes émises en France uniquement.</t>
  </si>
  <si>
    <t>b) VGM : virement de gros montant émis au travers de systèmes de paiement de montant élevé (Target 2, Euro1), correspondant exclusivement à des paiements professionnels.</t>
  </si>
  <si>
    <t>Source : Observatoire de la sécurité des moyens de paiement.</t>
  </si>
  <si>
    <t>T2 Évolution historique des paiements scripturaux</t>
  </si>
  <si>
    <r>
      <t xml:space="preserve">a) En volume </t>
    </r>
    <r>
      <rPr>
        <sz val="10"/>
        <color theme="8"/>
        <rFont val="Arial Narrow"/>
        <family val="2"/>
      </rPr>
      <t>(tableau 1/2)</t>
    </r>
  </si>
  <si>
    <t>(en millions de transactions)</t>
  </si>
  <si>
    <t>Carte</t>
  </si>
  <si>
    <t>nd</t>
  </si>
  <si>
    <t>dont par mobile</t>
  </si>
  <si>
    <t xml:space="preserve">Total paiements scripturaux  </t>
  </si>
  <si>
    <t>Retrait par carte</t>
  </si>
  <si>
    <t>Note : nd, non disponible.</t>
  </si>
  <si>
    <r>
      <t xml:space="preserve">a) En volume </t>
    </r>
    <r>
      <rPr>
        <sz val="10"/>
        <color theme="8"/>
        <rFont val="Arial Narrow"/>
        <family val="2"/>
      </rPr>
      <t>(tableau 2/2)</t>
    </r>
  </si>
  <si>
    <r>
      <t>b) En</t>
    </r>
    <r>
      <rPr>
        <sz val="11"/>
        <color rgb="FFFF0000"/>
        <rFont val="Arial Narrow"/>
        <family val="2"/>
      </rPr>
      <t xml:space="preserve"> </t>
    </r>
    <r>
      <rPr>
        <sz val="11"/>
        <color theme="8" tint="-0.249977111117893"/>
        <rFont val="Arial Narrow"/>
        <family val="2"/>
      </rPr>
      <t xml:space="preserve">montant </t>
    </r>
    <r>
      <rPr>
        <sz val="10"/>
        <color theme="8"/>
        <rFont val="Arial Narrow"/>
        <family val="2"/>
      </rPr>
      <t>(tableau 1/2)</t>
    </r>
  </si>
  <si>
    <t>(en milliards d'euros)</t>
  </si>
  <si>
    <t xml:space="preserve">   dont sans contact</t>
  </si>
  <si>
    <t xml:space="preserve">   dont par mobile</t>
  </si>
  <si>
    <t>…/…</t>
  </si>
  <si>
    <r>
      <t>b) En</t>
    </r>
    <r>
      <rPr>
        <sz val="11"/>
        <color rgb="FFFF0000"/>
        <rFont val="Arial Narrow"/>
        <family val="2"/>
      </rPr>
      <t xml:space="preserve"> </t>
    </r>
    <r>
      <rPr>
        <sz val="11"/>
        <color theme="8" tint="-0.249977111117893"/>
        <rFont val="Arial Narrow"/>
        <family val="2"/>
      </rPr>
      <t xml:space="preserve">montant </t>
    </r>
    <r>
      <rPr>
        <sz val="10"/>
        <color theme="8"/>
        <rFont val="Arial Narrow"/>
        <family val="2"/>
      </rPr>
      <t>(tableau 2/2)</t>
    </r>
  </si>
  <si>
    <r>
      <rPr>
        <b/>
        <sz val="11"/>
        <color rgb="FF553CD4"/>
        <rFont val="Wingdings"/>
        <charset val="2"/>
      </rPr>
      <t>n</t>
    </r>
    <r>
      <rPr>
        <b/>
        <sz val="11"/>
        <color rgb="FF553CD4"/>
        <rFont val="Arial Narrow"/>
        <family val="2"/>
      </rPr>
      <t xml:space="preserve"> PANORAMA DE LA FRAUDE</t>
    </r>
  </si>
  <si>
    <t>T3 Répartition de la fraude sur les moyens de paiement en 2022</t>
  </si>
  <si>
    <r>
      <t>(montant en euros, volume en unités,</t>
    </r>
    <r>
      <rPr>
        <sz val="10"/>
        <rFont val="Arial Narrow"/>
        <family val="2"/>
      </rPr>
      <t xml:space="preserve"> variation et </t>
    </r>
    <r>
      <rPr>
        <sz val="10"/>
        <color rgb="FF000000"/>
        <rFont val="Arial Narrow"/>
        <family val="2"/>
      </rPr>
      <t>part</t>
    </r>
    <r>
      <rPr>
        <sz val="10"/>
        <color rgb="FFFF0000"/>
        <rFont val="Arial Narrow"/>
        <family val="2"/>
      </rPr>
      <t xml:space="preserve"> </t>
    </r>
    <r>
      <rPr>
        <sz val="10"/>
        <color rgb="FF000000"/>
        <rFont val="Arial Narrow"/>
        <family val="2"/>
      </rPr>
      <t>en pourcentage, taux en pourcentage, montant moyen en euros)</t>
    </r>
  </si>
  <si>
    <t>Volume</t>
  </si>
  <si>
    <t>Valeur</t>
  </si>
  <si>
    <t>Taux de fraude</t>
  </si>
  <si>
    <t>Montant
moyen</t>
  </si>
  <si>
    <r>
      <t xml:space="preserve">Chèque (nouvelle approche) </t>
    </r>
    <r>
      <rPr>
        <vertAlign val="superscript"/>
        <sz val="10.5"/>
        <color theme="1"/>
        <rFont val="Arial Narrow"/>
        <family val="2"/>
      </rPr>
      <t>b)</t>
    </r>
  </si>
  <si>
    <t>Chèque (ancienne approche)</t>
  </si>
  <si>
    <t>Total paiements</t>
  </si>
  <si>
    <r>
      <t>Retrait par carte</t>
    </r>
    <r>
      <rPr>
        <vertAlign val="superscript"/>
        <sz val="10.5"/>
        <rFont val="Arial Narrow"/>
        <family val="2"/>
      </rPr>
      <t xml:space="preserve"> a)</t>
    </r>
  </si>
  <si>
    <t>b) La nouvelle approche de la fraude au chèque consiste à exclure les fraudes qui sont déjouées après remise du chèque à l'encaissement.</t>
  </si>
  <si>
    <t>À partir de 2021, le total de la fraude aux moyens de paiement scripturaux reprend une nouvelle approche de la fraude au chèque, qui exclut les fraudes qui sont déjouées après remise du chèque à l'encaissement, et intègre la fraude sur la monnaie électronique et les transmissions de fonds.</t>
  </si>
  <si>
    <t>T4 Évolution historique de la fraude sur les moyens de paiement</t>
  </si>
  <si>
    <t>a) En volume</t>
  </si>
  <si>
    <t>(en unités)</t>
  </si>
  <si>
    <t>Chèque (nouvelle approche)</t>
  </si>
  <si>
    <t xml:space="preserve">Total fraude paiements scripturaux  </t>
  </si>
  <si>
    <t>Total fraude transactions</t>
  </si>
  <si>
    <t>b) En valeur</t>
  </si>
  <si>
    <t>(en euros)</t>
  </si>
  <si>
    <t>Notes : À partir de 2021, le total de la fraude aux moyens de paiement scripturaux reprend une nouvelle approche de la fraude au chèque, qui exclut les fraudes qui sont déjouées après remise du chèque à l'encaissement, et intègre la fraude sur la monnaie électronique et les transmissions de fonds.
nd, non disponible.</t>
  </si>
  <si>
    <r>
      <rPr>
        <b/>
        <sz val="11"/>
        <color rgb="FF553CD4"/>
        <rFont val="Wingdings"/>
        <charset val="2"/>
      </rPr>
      <t>n</t>
    </r>
    <r>
      <rPr>
        <b/>
        <sz val="11"/>
        <color rgb="FF553CD4"/>
        <rFont val="Arial Narrow"/>
        <family val="2"/>
      </rPr>
      <t xml:space="preserve"> CARTE : ÉMISSION</t>
    </r>
  </si>
  <si>
    <t xml:space="preserve">T5 Paiements par carte émise en France </t>
  </si>
  <si>
    <t>(volume en milliers, montant en milliers d'euros)</t>
  </si>
  <si>
    <t>Montant</t>
  </si>
  <si>
    <t>Paiements de proximité et sur automate</t>
  </si>
  <si>
    <r>
      <t xml:space="preserve">dont paiements sans contact </t>
    </r>
    <r>
      <rPr>
        <i/>
        <sz val="10"/>
        <color theme="1"/>
        <rFont val="Arial Narrow"/>
        <family val="2"/>
      </rPr>
      <t>(y compris paiements par mobile)</t>
    </r>
  </si>
  <si>
    <t>dont paiements par mobile</t>
  </si>
  <si>
    <t>Paiements à distance (hors Internet)</t>
  </si>
  <si>
    <t>Paiements sur Internet</t>
  </si>
  <si>
    <t>dont paiements 3D-Secure avec authentification forte</t>
  </si>
  <si>
    <t>dont paiements 3D-Secure sans authentification forte</t>
  </si>
  <si>
    <t>dont paiements hors 3D-Secure</t>
  </si>
  <si>
    <t>Retraits</t>
  </si>
  <si>
    <r>
      <t xml:space="preserve">T5 </t>
    </r>
    <r>
      <rPr>
        <b/>
        <i/>
        <sz val="11"/>
        <color rgb="FF2C1C7E"/>
        <rFont val="Arial Narrow"/>
        <family val="2"/>
      </rPr>
      <t>bis</t>
    </r>
    <r>
      <rPr>
        <b/>
        <sz val="11"/>
        <color rgb="FF2C1C7E"/>
        <rFont val="Arial Narrow"/>
        <family val="2"/>
      </rPr>
      <t xml:space="preserve"> Nombre de cartes et supports </t>
    </r>
  </si>
  <si>
    <t>Nombre de cartes émises en France et en cours de validité</t>
  </si>
  <si>
    <t>Nombre de cartes cobadgées</t>
  </si>
  <si>
    <t>Nombre de supports (autres que cartes) 
permettant de réaliser des paiements sans contact</t>
  </si>
  <si>
    <t>Nombre de cartes et autres supports mis en opposition et pour lesquels au moins une transaction frauduleuse a été enregistrée</t>
  </si>
  <si>
    <r>
      <t xml:space="preserve">T6 Transactions frauduleuses par carte émise en France </t>
    </r>
    <r>
      <rPr>
        <b/>
        <sz val="10"/>
        <color rgb="FF4472C4"/>
        <rFont val="Arial Narrow"/>
        <family val="2"/>
      </rPr>
      <t>(tableau 1/2)</t>
    </r>
  </si>
  <si>
    <t>(volume en unités, valeur en euros, taux en pourcentage)</t>
  </si>
  <si>
    <t>Taux de fraude en valeur</t>
  </si>
  <si>
    <r>
      <t xml:space="preserve">T6 Transactions frauduleuses par carte émise en France </t>
    </r>
    <r>
      <rPr>
        <b/>
        <sz val="10"/>
        <color rgb="FF4472C4"/>
        <rFont val="Arial Narrow"/>
        <family val="2"/>
      </rPr>
      <t>(tableau 2/2)</t>
    </r>
  </si>
  <si>
    <r>
      <t xml:space="preserve">T7 Typologies de la Fraude sur les paiements par carte émise en France en 2022 </t>
    </r>
    <r>
      <rPr>
        <b/>
        <sz val="10"/>
        <color rgb="FF4472C4"/>
        <rFont val="Arial Narrow"/>
        <family val="2"/>
      </rPr>
      <t>(tableau 1/3)</t>
    </r>
  </si>
  <si>
    <t xml:space="preserve"> (volume en unités, valeur en euros, part en pourcentage)</t>
  </si>
  <si>
    <t>Cartes perdues ou volées</t>
  </si>
  <si>
    <t>Cartes non parvenues</t>
  </si>
  <si>
    <t>Nombre</t>
  </si>
  <si>
    <r>
      <t xml:space="preserve">T7 Typologies de la Fraude sur les paiements par carte émise en France en 2022 </t>
    </r>
    <r>
      <rPr>
        <b/>
        <sz val="10"/>
        <color rgb="FF4472C4"/>
        <rFont val="Arial Narrow"/>
        <family val="2"/>
      </rPr>
      <t>(tableau 2/3)</t>
    </r>
  </si>
  <si>
    <t>Cartes altérées ou contrefaites</t>
  </si>
  <si>
    <t>Numéro de carte usurpé</t>
  </si>
  <si>
    <r>
      <t xml:space="preserve">T7 Typologies de la Fraude sur les paiements par carte émise en France en 2022 </t>
    </r>
    <r>
      <rPr>
        <b/>
        <sz val="10"/>
        <color rgb="FF4472C4"/>
        <rFont val="Arial Narrow"/>
        <family val="2"/>
      </rPr>
      <t>(tableau 3/3)</t>
    </r>
  </si>
  <si>
    <t>Autres</t>
  </si>
  <si>
    <t>Toutes origines</t>
  </si>
  <si>
    <r>
      <t xml:space="preserve">T8 Répartition géographique de la fraude sur les cartes émises en France en 2022 </t>
    </r>
    <r>
      <rPr>
        <b/>
        <sz val="10"/>
        <color rgb="FF4472C4"/>
        <rFont val="Arial Narrow"/>
        <family val="2"/>
      </rPr>
      <t>(tableau 1/2)</t>
    </r>
  </si>
  <si>
    <t>Transactions nationales</t>
  </si>
  <si>
    <t>Transactions européennes</t>
  </si>
  <si>
    <r>
      <t xml:space="preserve">T8 Répartition géographique de la fraude sur les cartes émises en France en 2022 </t>
    </r>
    <r>
      <rPr>
        <b/>
        <sz val="10"/>
        <color rgb="FF4472C4"/>
        <rFont val="Arial Narrow"/>
        <family val="2"/>
      </rPr>
      <t>(tableau 2/2)</t>
    </r>
  </si>
  <si>
    <t>Transactions internationales</t>
  </si>
  <si>
    <t xml:space="preserve">T9 Paiements par carte émise et acceptée en France – Transactions nationales </t>
  </si>
  <si>
    <r>
      <t xml:space="preserve">T9 </t>
    </r>
    <r>
      <rPr>
        <b/>
        <i/>
        <sz val="11"/>
        <color rgb="FF2C1C7E"/>
        <rFont val="Arial Narrow"/>
        <family val="2"/>
      </rPr>
      <t>bis</t>
    </r>
    <r>
      <rPr>
        <b/>
        <sz val="11"/>
        <color rgb="FF2C1C7E"/>
        <rFont val="Arial Narrow"/>
        <family val="2"/>
      </rPr>
      <t xml:space="preserve"> Paiements par carte émise et acceptée dans l'Espace économique européen – Transactions européennes </t>
    </r>
  </si>
  <si>
    <r>
      <t xml:space="preserve">T9 </t>
    </r>
    <r>
      <rPr>
        <b/>
        <i/>
        <sz val="11"/>
        <color rgb="FF2C1C7E"/>
        <rFont val="Arial Narrow"/>
        <family val="2"/>
      </rPr>
      <t>ter</t>
    </r>
    <r>
      <rPr>
        <b/>
        <sz val="11"/>
        <color rgb="FF2C1C7E"/>
        <rFont val="Arial Narrow"/>
        <family val="2"/>
      </rPr>
      <t xml:space="preserve"> Paiements par carte émise en France et acceptée à l'étranger hors Espace économique européen – Transactions internationales</t>
    </r>
  </si>
  <si>
    <t xml:space="preserve"> (volume en milliers, montant en milliers d'euros)</t>
  </si>
  <si>
    <r>
      <t xml:space="preserve">T10 Transactions frauduleuses par carte émise et acceptée en France - Transactions nationales </t>
    </r>
    <r>
      <rPr>
        <b/>
        <sz val="10"/>
        <color rgb="FF4472C4"/>
        <rFont val="Arial Narrow"/>
        <family val="2"/>
      </rPr>
      <t>(tableau 1/2)</t>
    </r>
  </si>
  <si>
    <t xml:space="preserve"> (volume en unités, valeur en euros, taux en pourcentage)</t>
  </si>
  <si>
    <r>
      <t xml:space="preserve">T10 Transactions frauduleuses par carte émise et acceptée en France - Transactions nationales </t>
    </r>
    <r>
      <rPr>
        <b/>
        <sz val="10"/>
        <color rgb="FF4472C4"/>
        <rFont val="Arial Narrow"/>
        <family val="2"/>
      </rPr>
      <t>(tableau 2/2)</t>
    </r>
  </si>
  <si>
    <r>
      <t>T10</t>
    </r>
    <r>
      <rPr>
        <b/>
        <i/>
        <sz val="11"/>
        <color rgb="FF2C1C7E"/>
        <rFont val="Arial Narrow"/>
        <family val="2"/>
      </rPr>
      <t xml:space="preserve"> bis</t>
    </r>
    <r>
      <rPr>
        <b/>
        <sz val="11"/>
        <color rgb="FF2C1C7E"/>
        <rFont val="Arial Narrow"/>
        <family val="2"/>
      </rPr>
      <t xml:space="preserve"> Transactions frauduleuses par carte émise en France et acceptée dans l'Espace économique européen – Transactions européennes </t>
    </r>
    <r>
      <rPr>
        <b/>
        <sz val="10"/>
        <color rgb="FF4472C4"/>
        <rFont val="Arial Narrow"/>
        <family val="2"/>
      </rPr>
      <t>(tableau 1/2)</t>
    </r>
  </si>
  <si>
    <r>
      <t xml:space="preserve">T10 </t>
    </r>
    <r>
      <rPr>
        <b/>
        <i/>
        <sz val="11"/>
        <color rgb="FF2C1C7E"/>
        <rFont val="Arial Narrow"/>
        <family val="2"/>
      </rPr>
      <t>bis</t>
    </r>
    <r>
      <rPr>
        <b/>
        <sz val="11"/>
        <color rgb="FF2C1C7E"/>
        <rFont val="Arial Narrow"/>
        <family val="2"/>
      </rPr>
      <t xml:space="preserve"> Transactions frauduleuses par carte émise en France et acceptée dans l'Espace économique européen – Transactions européennes </t>
    </r>
    <r>
      <rPr>
        <b/>
        <sz val="10"/>
        <color rgb="FF4472C4"/>
        <rFont val="Arial Narrow"/>
        <family val="2"/>
      </rPr>
      <t>(tableau 2/2)</t>
    </r>
  </si>
  <si>
    <r>
      <t xml:space="preserve">T10 </t>
    </r>
    <r>
      <rPr>
        <b/>
        <i/>
        <sz val="11"/>
        <color rgb="FF2C1C7E"/>
        <rFont val="Arial Narrow"/>
        <family val="2"/>
      </rPr>
      <t xml:space="preserve">ter </t>
    </r>
    <r>
      <rPr>
        <b/>
        <sz val="11"/>
        <color rgb="FF2C1C7E"/>
        <rFont val="Arial Narrow"/>
        <family val="2"/>
      </rPr>
      <t xml:space="preserve">Transactions frauduleuses par carte émise en France et acceptée à l'étranger hors Espace économique européen – Transactions internationales </t>
    </r>
    <r>
      <rPr>
        <b/>
        <sz val="10"/>
        <color rgb="FF4472C4"/>
        <rFont val="Arial Narrow"/>
        <family val="2"/>
      </rPr>
      <t>(tableau 1/2)</t>
    </r>
  </si>
  <si>
    <r>
      <t xml:space="preserve">T10 </t>
    </r>
    <r>
      <rPr>
        <b/>
        <i/>
        <sz val="11"/>
        <color rgb="FF2C1C7E"/>
        <rFont val="Arial Narrow"/>
        <family val="2"/>
      </rPr>
      <t>ter</t>
    </r>
    <r>
      <rPr>
        <b/>
        <sz val="11"/>
        <color rgb="FF2C1C7E"/>
        <rFont val="Arial Narrow"/>
        <family val="2"/>
      </rPr>
      <t xml:space="preserve"> Transactions frauduleuses par carte émise en France et acceptée à l'étranger hors Espace économique européen – Transactions internationales </t>
    </r>
    <r>
      <rPr>
        <b/>
        <sz val="10"/>
        <color rgb="FF4472C4"/>
        <rFont val="Arial Narrow"/>
        <family val="2"/>
      </rPr>
      <t>(tableau 2/2)</t>
    </r>
  </si>
  <si>
    <t>T11 Ventilation de la fraude à distance par secteur d'activité sur les transactions nationales en 2022</t>
  </si>
  <si>
    <t>(volume en unités, valeur en euros, taux en volume pour mille, taux en valeur en pourcentage)</t>
  </si>
  <si>
    <t>Transactions</t>
  </si>
  <si>
    <t>Fraude</t>
  </si>
  <si>
    <t>Volume (‰)</t>
  </si>
  <si>
    <t>Valeur (%)</t>
  </si>
  <si>
    <t>Commerce généraliste et semi-généraliste</t>
  </si>
  <si>
    <t>Produits techniques et culturels
(livre, dvd, informatique, hi-fi, photo, vidéo, électroménager, etc.)</t>
  </si>
  <si>
    <t>Voyage, transport</t>
  </si>
  <si>
    <t>Téléphonie et communication</t>
  </si>
  <si>
    <t>Alimentation</t>
  </si>
  <si>
    <t>Équipement de la maison, ameublement, bricolage</t>
  </si>
  <si>
    <t>Assurance</t>
  </si>
  <si>
    <t>Santé, beauté, hygiène</t>
  </si>
  <si>
    <t>Services aux particuliers et aux professionnels</t>
  </si>
  <si>
    <t>Approvisionnement d’un compte, vente de particulier à particulier</t>
  </si>
  <si>
    <t>Jeux en ligne</t>
  </si>
  <si>
    <t>Divers</t>
  </si>
  <si>
    <r>
      <rPr>
        <b/>
        <sz val="11"/>
        <color rgb="FF553CD4"/>
        <rFont val="Wingdings"/>
        <charset val="2"/>
      </rPr>
      <t>n</t>
    </r>
    <r>
      <rPr>
        <b/>
        <sz val="11"/>
        <color rgb="FF553CD4"/>
        <rFont val="Arial Narrow"/>
        <family val="2"/>
      </rPr>
      <t xml:space="preserve"> CARTE : ACCEPTATION</t>
    </r>
  </si>
  <si>
    <t xml:space="preserve">T12 Paiements par carte acceptée en France </t>
  </si>
  <si>
    <r>
      <t>(volume en milliers,</t>
    </r>
    <r>
      <rPr>
        <sz val="10"/>
        <color rgb="FFFF0000"/>
        <rFont val="Arial Narrow"/>
        <family val="2"/>
      </rPr>
      <t xml:space="preserve"> </t>
    </r>
    <r>
      <rPr>
        <sz val="10"/>
        <rFont val="Arial Narrow"/>
        <family val="2"/>
      </rPr>
      <t>valeur</t>
    </r>
    <r>
      <rPr>
        <sz val="10"/>
        <color rgb="FFFF0000"/>
        <rFont val="Arial Narrow"/>
        <family val="2"/>
      </rPr>
      <t xml:space="preserve"> </t>
    </r>
    <r>
      <rPr>
        <sz val="10"/>
        <rFont val="Arial Narrow"/>
        <family val="2"/>
      </rPr>
      <t>en milliers d'euros)</t>
    </r>
  </si>
  <si>
    <r>
      <t xml:space="preserve">T12 </t>
    </r>
    <r>
      <rPr>
        <b/>
        <i/>
        <sz val="11"/>
        <color rgb="FF2C1C7E"/>
        <rFont val="Arial Narrow"/>
        <family val="2"/>
      </rPr>
      <t>bis</t>
    </r>
    <r>
      <rPr>
        <b/>
        <sz val="11"/>
        <color rgb="FF2C1C7E"/>
        <rFont val="Arial Narrow"/>
        <family val="2"/>
      </rPr>
      <t xml:space="preserve"> Paiements par carte émise dans l'Espace économique européen et acceptées en France – Transactions européennes </t>
    </r>
  </si>
  <si>
    <r>
      <t>(volume en milliers, montant</t>
    </r>
    <r>
      <rPr>
        <sz val="10"/>
        <color rgb="FFFF0000"/>
        <rFont val="Arial Narrow"/>
        <family val="2"/>
      </rPr>
      <t xml:space="preserve"> </t>
    </r>
    <r>
      <rPr>
        <sz val="10"/>
        <rFont val="Arial Narrow"/>
        <family val="2"/>
      </rPr>
      <t>en milliers d'euros)</t>
    </r>
  </si>
  <si>
    <r>
      <t xml:space="preserve">T12 </t>
    </r>
    <r>
      <rPr>
        <b/>
        <i/>
        <sz val="11"/>
        <color rgb="FF2C1C7E"/>
        <rFont val="Arial Narrow"/>
        <family val="2"/>
      </rPr>
      <t>ter</t>
    </r>
    <r>
      <rPr>
        <b/>
        <sz val="11"/>
        <color rgb="FF2C1C7E"/>
        <rFont val="Arial Narrow"/>
        <family val="2"/>
      </rPr>
      <t xml:space="preserve"> Paiements par carte émise à l'étranger hors Espace économique européen et acceptées en France – Transactions internationales </t>
    </r>
  </si>
  <si>
    <r>
      <t xml:space="preserve">T13 Transactions frauduleuses par carte acceptée en France </t>
    </r>
    <r>
      <rPr>
        <b/>
        <sz val="10"/>
        <color rgb="FF4472C4"/>
        <rFont val="Arial Narrow"/>
        <family val="2"/>
      </rPr>
      <t>(tableau 1/2)</t>
    </r>
  </si>
  <si>
    <r>
      <t xml:space="preserve">T13 Transactions frauduleuses par carte acceptée en France </t>
    </r>
    <r>
      <rPr>
        <b/>
        <sz val="10"/>
        <color rgb="FF4472C4"/>
        <rFont val="Arial Narrow"/>
        <family val="2"/>
      </rPr>
      <t>(tableau 2/2)</t>
    </r>
  </si>
  <si>
    <t>Transactions frauduleuses par carte émise et acceptée en France – Transactions nationales cf. T10</t>
  </si>
  <si>
    <r>
      <t xml:space="preserve">T13 </t>
    </r>
    <r>
      <rPr>
        <b/>
        <i/>
        <sz val="11"/>
        <color rgb="FF2C1C7E"/>
        <rFont val="Arial Narrow"/>
        <family val="2"/>
      </rPr>
      <t>bis</t>
    </r>
    <r>
      <rPr>
        <b/>
        <sz val="11"/>
        <color rgb="FF2C1C7E"/>
        <rFont val="Arial Narrow"/>
        <family val="2"/>
      </rPr>
      <t xml:space="preserve"> Transactions frauduleuses par carte émise dans l'Espace économique européen et acceptée en France – Transactions européennes </t>
    </r>
    <r>
      <rPr>
        <b/>
        <sz val="10"/>
        <color rgb="FF4472C4"/>
        <rFont val="Arial Narrow"/>
        <family val="2"/>
      </rPr>
      <t>(tableau 1/2)</t>
    </r>
  </si>
  <si>
    <r>
      <t xml:space="preserve">T13 </t>
    </r>
    <r>
      <rPr>
        <b/>
        <i/>
        <sz val="11"/>
        <color rgb="FF2C1C7E"/>
        <rFont val="Arial Narrow"/>
        <family val="2"/>
      </rPr>
      <t>bis</t>
    </r>
    <r>
      <rPr>
        <b/>
        <sz val="11"/>
        <color rgb="FF2C1C7E"/>
        <rFont val="Arial Narrow"/>
        <family val="2"/>
      </rPr>
      <t xml:space="preserve"> Transactions frauduleuses par carte émise dans l'Espace économique européen et acceptée en France – Transactions européennes </t>
    </r>
    <r>
      <rPr>
        <b/>
        <sz val="10"/>
        <color rgb="FF4472C4"/>
        <rFont val="Arial Narrow"/>
        <family val="2"/>
      </rPr>
      <t>(tableau 2/2)</t>
    </r>
  </si>
  <si>
    <r>
      <t xml:space="preserve">T13 </t>
    </r>
    <r>
      <rPr>
        <b/>
        <i/>
        <sz val="11"/>
        <color rgb="FF2C1C7E"/>
        <rFont val="Arial Narrow"/>
        <family val="2"/>
      </rPr>
      <t>ter</t>
    </r>
    <r>
      <rPr>
        <b/>
        <sz val="11"/>
        <color rgb="FF2C1C7E"/>
        <rFont val="Arial Narrow"/>
        <family val="2"/>
      </rPr>
      <t xml:space="preserve"> Transactions frauduleuses par carte émise à l'étranger hors Espace économique européen et acceptée en France – Transactions internationales </t>
    </r>
    <r>
      <rPr>
        <b/>
        <sz val="10"/>
        <color rgb="FF4472C4"/>
        <rFont val="Arial Narrow"/>
        <family val="2"/>
      </rPr>
      <t>(tableau 1/2)</t>
    </r>
  </si>
  <si>
    <r>
      <t xml:space="preserve">T13 </t>
    </r>
    <r>
      <rPr>
        <b/>
        <i/>
        <sz val="11"/>
        <color rgb="FF2C1C7E"/>
        <rFont val="Arial Narrow"/>
        <family val="2"/>
      </rPr>
      <t>ter</t>
    </r>
    <r>
      <rPr>
        <b/>
        <sz val="11"/>
        <color rgb="FF2C1C7E"/>
        <rFont val="Arial Narrow"/>
        <family val="2"/>
      </rPr>
      <t xml:space="preserve"> Transactions frauduleuses par carte émise à l'étranger hors Espace économique européen et acceptée en France – Transactions internationales </t>
    </r>
    <r>
      <rPr>
        <b/>
        <sz val="10"/>
        <color rgb="FF4472C4"/>
        <rFont val="Arial Narrow"/>
        <family val="2"/>
      </rPr>
      <t>(tableau 2/2)</t>
    </r>
  </si>
  <si>
    <r>
      <t xml:space="preserve">T13 </t>
    </r>
    <r>
      <rPr>
        <b/>
        <i/>
        <sz val="11"/>
        <color rgb="FF2C1C7E"/>
        <rFont val="Arial Narrow"/>
        <family val="2"/>
      </rPr>
      <t>quater</t>
    </r>
    <r>
      <rPr>
        <b/>
        <sz val="11"/>
        <color rgb="FF2C1C7E"/>
        <rFont val="Arial Narrow"/>
        <family val="2"/>
      </rPr>
      <t xml:space="preserve"> Répartition de la fraude sur les paiements par carte acceptée en France en 2022 </t>
    </r>
    <r>
      <rPr>
        <b/>
        <sz val="10"/>
        <color rgb="FF4472C4"/>
        <rFont val="Arial Narrow"/>
        <family val="2"/>
      </rPr>
      <t>(tableau 1/3)</t>
    </r>
  </si>
  <si>
    <t>(volume en unités, valeur en euros, part en pourcentage)</t>
  </si>
  <si>
    <r>
      <t xml:space="preserve">T13 </t>
    </r>
    <r>
      <rPr>
        <b/>
        <i/>
        <sz val="11"/>
        <color rgb="FF2C1C7E"/>
        <rFont val="Arial Narrow"/>
        <family val="2"/>
      </rPr>
      <t>quater</t>
    </r>
    <r>
      <rPr>
        <b/>
        <sz val="11"/>
        <color rgb="FF2C1C7E"/>
        <rFont val="Arial Narrow"/>
        <family val="2"/>
      </rPr>
      <t xml:space="preserve"> Répartition de la fraude sur les paiements par carte acceptée en France en 2022 </t>
    </r>
    <r>
      <rPr>
        <b/>
        <sz val="10"/>
        <color rgb="FF4472C4"/>
        <rFont val="Arial Narrow"/>
        <family val="2"/>
      </rPr>
      <t>(tableau 2/3)</t>
    </r>
  </si>
  <si>
    <r>
      <t xml:space="preserve">T13 </t>
    </r>
    <r>
      <rPr>
        <b/>
        <i/>
        <sz val="11"/>
        <color rgb="FF2C1C7E"/>
        <rFont val="Arial Narrow"/>
        <family val="2"/>
      </rPr>
      <t>quater</t>
    </r>
    <r>
      <rPr>
        <b/>
        <sz val="11"/>
        <color rgb="FF2C1C7E"/>
        <rFont val="Arial Narrow"/>
        <family val="2"/>
      </rPr>
      <t xml:space="preserve"> Répartition de la fraude sur les paiements par carte acceptée en France en 2022 </t>
    </r>
    <r>
      <rPr>
        <b/>
        <sz val="10"/>
        <color rgb="FF4472C4"/>
        <rFont val="Arial Narrow"/>
        <family val="2"/>
      </rPr>
      <t>(tableau 3/3)</t>
    </r>
  </si>
  <si>
    <r>
      <t xml:space="preserve">13 </t>
    </r>
    <r>
      <rPr>
        <b/>
        <i/>
        <sz val="11"/>
        <color rgb="FF2C1C7E"/>
        <rFont val="Arial Narrow"/>
        <family val="2"/>
      </rPr>
      <t>quinquies</t>
    </r>
    <r>
      <rPr>
        <b/>
        <sz val="11"/>
        <color rgb="FF2C1C7E"/>
        <rFont val="Arial Narrow"/>
        <family val="2"/>
      </rPr>
      <t xml:space="preserve"> Répartition géographique de la fraude sur les cartes acceptées en France en 2022 </t>
    </r>
    <r>
      <rPr>
        <b/>
        <sz val="10"/>
        <color rgb="FF4472C4"/>
        <rFont val="Arial Narrow"/>
        <family val="2"/>
      </rPr>
      <t>(tableau 1/2)</t>
    </r>
  </si>
  <si>
    <r>
      <t xml:space="preserve">13 </t>
    </r>
    <r>
      <rPr>
        <b/>
        <i/>
        <sz val="11"/>
        <color rgb="FF2C1C7E"/>
        <rFont val="Arial Narrow"/>
        <family val="2"/>
      </rPr>
      <t>quinquies</t>
    </r>
    <r>
      <rPr>
        <b/>
        <sz val="11"/>
        <color rgb="FF2C1C7E"/>
        <rFont val="Arial Narrow"/>
        <family val="2"/>
      </rPr>
      <t xml:space="preserve"> Répartition géographique de la fraude sur les cartes acceptées en France en 2022 </t>
    </r>
    <r>
      <rPr>
        <b/>
        <sz val="10"/>
        <color rgb="FF4472C4"/>
        <rFont val="Arial Narrow"/>
        <family val="2"/>
      </rPr>
      <t>(tableau 2/2)</t>
    </r>
  </si>
  <si>
    <r>
      <rPr>
        <b/>
        <sz val="11"/>
        <color rgb="FF553CD4"/>
        <rFont val="Wingdings"/>
        <charset val="2"/>
      </rPr>
      <t>n</t>
    </r>
    <r>
      <rPr>
        <b/>
        <sz val="11"/>
        <color rgb="FF553CD4"/>
        <rFont val="Arial Narrow"/>
        <family val="2"/>
      </rPr>
      <t xml:space="preserve"> CHÈQUE</t>
    </r>
  </si>
  <si>
    <t xml:space="preserve">T14 Chèques échangés </t>
  </si>
  <si>
    <r>
      <t>(volume en millions,</t>
    </r>
    <r>
      <rPr>
        <sz val="10"/>
        <color rgb="FFFF0000"/>
        <rFont val="Arial Narrow"/>
        <family val="2"/>
      </rPr>
      <t xml:space="preserve"> </t>
    </r>
    <r>
      <rPr>
        <sz val="10"/>
        <rFont val="Arial Narrow"/>
        <family val="2"/>
      </rPr>
      <t xml:space="preserve">montant en millards d'euros, montant moyen en euros) </t>
    </r>
  </si>
  <si>
    <r>
      <t xml:space="preserve">T14 </t>
    </r>
    <r>
      <rPr>
        <b/>
        <i/>
        <sz val="11"/>
        <color rgb="FF2C1C7E"/>
        <rFont val="Arial Narrow"/>
        <family val="2"/>
      </rPr>
      <t>bis</t>
    </r>
    <r>
      <rPr>
        <b/>
        <sz val="11"/>
        <color rgb="FF2C1C7E"/>
        <rFont val="Arial Narrow"/>
        <family val="2"/>
      </rPr>
      <t xml:space="preserve"> Volume de chèques échangés en détail </t>
    </r>
  </si>
  <si>
    <t>(en millions)</t>
  </si>
  <si>
    <t>Chèques reçus à l'encaissement</t>
  </si>
  <si>
    <t>dont chèques payables à l'étranger</t>
  </si>
  <si>
    <t>dont chèques circulants</t>
  </si>
  <si>
    <t>Chèques tirés sur l'établissement</t>
  </si>
  <si>
    <t>dont chèques tirés sur l'étranger</t>
  </si>
  <si>
    <t>dont chèques de banque</t>
  </si>
  <si>
    <t>T15 Fraude au chèque</t>
  </si>
  <si>
    <t>(volume en unités, valeur et montant moyen en euros, taux en volume pour mille, taux en valeur en pourcentage)</t>
  </si>
  <si>
    <t>a) Ancienne approche</t>
  </si>
  <si>
    <t>Taux de fraude (‰)</t>
  </si>
  <si>
    <t>Taux de fraude (%)</t>
  </si>
  <si>
    <t>b) Nouvelle approche</t>
  </si>
  <si>
    <t>Taux de Fraude (%)</t>
  </si>
  <si>
    <t xml:space="preserve">Notes : nd, non disponible.
L'ancienne approche tenait compte de toute opération par chèque réglée et rejetée pour un motif de fraude. La nouvelle approche de fraude au chèque exclut les fraudes qui sont déjouées après la remise et le règlement du chèque. </t>
  </si>
  <si>
    <t xml:space="preserve">T16 Typologie de la fraude au chèque </t>
  </si>
  <si>
    <t>Nombre/
montant</t>
  </si>
  <si>
    <t xml:space="preserve">Volume </t>
  </si>
  <si>
    <t>Vol, perte</t>
  </si>
  <si>
    <t>Falsification</t>
  </si>
  <si>
    <t>Contrefaçon</t>
  </si>
  <si>
    <t>Détournement, rejeu</t>
  </si>
  <si>
    <t xml:space="preserve">Valeur
</t>
  </si>
  <si>
    <t xml:space="preserve">Note : La ventilation par typologie de la fraude au chèque se fait en fonction de l'ancienne approche, qui couvre toute opération par chèque réglée et rejetée pour un motif de fraude. </t>
  </si>
  <si>
    <r>
      <rPr>
        <b/>
        <sz val="11"/>
        <color rgb="FF553CD4"/>
        <rFont val="Wingdings"/>
        <charset val="2"/>
      </rPr>
      <t>n</t>
    </r>
    <r>
      <rPr>
        <b/>
        <sz val="11"/>
        <color rgb="FF553CD4"/>
        <rFont val="Arial Narrow"/>
        <family val="2"/>
      </rPr>
      <t xml:space="preserve"> VIREMENT</t>
    </r>
  </si>
  <si>
    <t>T17 Virements émis par type de virement</t>
  </si>
  <si>
    <r>
      <t>(volume en millions, montant</t>
    </r>
    <r>
      <rPr>
        <sz val="10"/>
        <color rgb="FFFF0000"/>
        <rFont val="Arial Narrow"/>
        <family val="2"/>
      </rPr>
      <t xml:space="preserve"> </t>
    </r>
    <r>
      <rPr>
        <sz val="10"/>
        <rFont val="Arial Narrow"/>
        <family val="2"/>
      </rPr>
      <t>en millions d'euros)</t>
    </r>
  </si>
  <si>
    <t>dont virements SEPA – SCT</t>
  </si>
  <si>
    <t>dont virements SEPA instantanés – SCT Inst</t>
  </si>
  <si>
    <r>
      <t xml:space="preserve">dont virements de gros montants – VGM </t>
    </r>
    <r>
      <rPr>
        <vertAlign val="superscript"/>
        <sz val="10.5"/>
        <color theme="1"/>
        <rFont val="Arial Narrow"/>
        <family val="2"/>
      </rPr>
      <t>a)</t>
    </r>
  </si>
  <si>
    <t>dont autres virements</t>
  </si>
  <si>
    <t>Total – hors VGM</t>
  </si>
  <si>
    <r>
      <t xml:space="preserve">a) Il s'agit des virements de gros montant effectués </t>
    </r>
    <r>
      <rPr>
        <i/>
        <sz val="9.5"/>
        <color rgb="FF000000"/>
        <rFont val="Arial Narrow"/>
        <family val="2"/>
      </rPr>
      <t>via</t>
    </r>
    <r>
      <rPr>
        <sz val="9.5"/>
        <color rgb="FF000000"/>
        <rFont val="Arial Narrow"/>
        <family val="2"/>
      </rPr>
      <t xml:space="preserve"> Target 2 ou Euro1.</t>
    </r>
  </si>
  <si>
    <r>
      <t xml:space="preserve">Note : SEPA, </t>
    </r>
    <r>
      <rPr>
        <i/>
        <sz val="9.5"/>
        <color theme="1"/>
        <rFont val="Arial Narrow"/>
        <family val="2"/>
      </rPr>
      <t>Single Euro Payments Area</t>
    </r>
    <r>
      <rPr>
        <sz val="9.5"/>
        <color theme="1"/>
        <rFont val="Arial Narrow"/>
        <family val="2"/>
      </rPr>
      <t>, espace unique de paiement en euros ;  nd, non disponible.</t>
    </r>
  </si>
  <si>
    <r>
      <t xml:space="preserve">T17 </t>
    </r>
    <r>
      <rPr>
        <b/>
        <i/>
        <sz val="11"/>
        <color rgb="FF2C1C7E"/>
        <rFont val="Arial Narrow"/>
        <family val="2"/>
      </rPr>
      <t xml:space="preserve">bis </t>
    </r>
    <r>
      <rPr>
        <b/>
        <sz val="11"/>
        <color rgb="FF2C1C7E"/>
        <rFont val="Arial Narrow"/>
        <family val="2"/>
      </rPr>
      <t>Virements émis par canal d'initiation</t>
    </r>
  </si>
  <si>
    <t>dont virements initiés par voie non électronique
(courrier, courriel, téléphone)</t>
  </si>
  <si>
    <r>
      <t>dont virements initiés par voie électronique à distance</t>
    </r>
    <r>
      <rPr>
        <vertAlign val="superscript"/>
        <sz val="11"/>
        <color theme="1"/>
        <rFont val="Calibri"/>
        <family val="2"/>
        <scheme val="minor"/>
      </rPr>
      <t xml:space="preserve"> a)</t>
    </r>
  </si>
  <si>
    <t>dont virements électroniques initiés par canal non distant (GAB  ou autre terminal)</t>
  </si>
  <si>
    <t>Virements électroniques</t>
  </si>
  <si>
    <t>dont virements intiés sur la banque en ligne</t>
  </si>
  <si>
    <t>dont virements initiés par lot/fichier (canaux télématiques)</t>
  </si>
  <si>
    <t>dont virements initiés par un PSIP</t>
  </si>
  <si>
    <t xml:space="preserve">a) Jusqu'en 2020, cette catégorie recense l'ensemble des virements électroniques, y compris ceux initiés par canal non distant.  </t>
  </si>
  <si>
    <t>Note : PSIP, prestataires de services d'initiation de paiement ; GAB, guichet automatique bancaire ; nd, non disponible.</t>
  </si>
  <si>
    <r>
      <t xml:space="preserve">T17 </t>
    </r>
    <r>
      <rPr>
        <b/>
        <i/>
        <sz val="11"/>
        <color rgb="FF2C1C7E"/>
        <rFont val="Arial Narrow"/>
        <family val="2"/>
      </rPr>
      <t>ter</t>
    </r>
    <r>
      <rPr>
        <b/>
        <sz val="11"/>
        <color rgb="FF2C1C7E"/>
        <rFont val="Arial Narrow"/>
        <family val="2"/>
      </rPr>
      <t xml:space="preserve"> Virements émis par destination géographique</t>
    </r>
  </si>
  <si>
    <t>Virement national</t>
  </si>
  <si>
    <t>Virement transfrontalier au sein de l'EEE</t>
  </si>
  <si>
    <t>Virement transfrontalier hors de l'EEE</t>
  </si>
  <si>
    <t>Note : EEE, Espace économique européen.</t>
  </si>
  <si>
    <r>
      <t xml:space="preserve">T18 Transactions frauduleuses par type de virement </t>
    </r>
    <r>
      <rPr>
        <b/>
        <sz val="10"/>
        <color rgb="FF4472C4"/>
        <rFont val="Arial Narrow"/>
        <family val="2"/>
      </rPr>
      <t>(tableau 1/2)</t>
    </r>
  </si>
  <si>
    <r>
      <t xml:space="preserve">dont virements de gros montants – VGM </t>
    </r>
    <r>
      <rPr>
        <i/>
        <vertAlign val="superscript"/>
        <sz val="10.5"/>
        <color theme="1"/>
        <rFont val="Arial Narrow"/>
        <family val="2"/>
      </rPr>
      <t>a)</t>
    </r>
  </si>
  <si>
    <r>
      <t xml:space="preserve">a)  Il s'agit des virements de gros montant effectués </t>
    </r>
    <r>
      <rPr>
        <i/>
        <sz val="9.5"/>
        <color rgb="FF000000"/>
        <rFont val="Arial Narrow"/>
        <family val="2"/>
      </rPr>
      <t>via</t>
    </r>
    <r>
      <rPr>
        <sz val="9.5"/>
        <color rgb="FF000000"/>
        <rFont val="Arial Narrow"/>
        <family val="2"/>
      </rPr>
      <t xml:space="preserve"> Target 2 ou Euro1.</t>
    </r>
  </si>
  <si>
    <r>
      <t xml:space="preserve">Note : SEPA - </t>
    </r>
    <r>
      <rPr>
        <i/>
        <sz val="9.5"/>
        <color theme="1"/>
        <rFont val="Arial Narrow"/>
        <family val="2"/>
      </rPr>
      <t>Single Euro Payment Area</t>
    </r>
    <r>
      <rPr>
        <sz val="9.5"/>
        <color theme="1"/>
        <rFont val="Arial Narrow"/>
        <family val="2"/>
      </rPr>
      <t>, espace unique de paiment en euros.</t>
    </r>
  </si>
  <si>
    <r>
      <t xml:space="preserve">T18  Transactions frauduleuses par type de virement </t>
    </r>
    <r>
      <rPr>
        <b/>
        <sz val="10"/>
        <color rgb="FF4472C4"/>
        <rFont val="Arial Narrow"/>
        <family val="2"/>
      </rPr>
      <t>(tableau 2/2)</t>
    </r>
  </si>
  <si>
    <t xml:space="preserve">  </t>
  </si>
  <si>
    <t>a)  Il s'agit des virements de gros montant effectués via Target 2 ou Euro1.</t>
  </si>
  <si>
    <r>
      <t xml:space="preserve">Note : SEPA, </t>
    </r>
    <r>
      <rPr>
        <i/>
        <sz val="9.5"/>
        <color theme="1"/>
        <rFont val="Arial Narrow"/>
        <family val="2"/>
      </rPr>
      <t>Single Euro Payments Area</t>
    </r>
    <r>
      <rPr>
        <sz val="9.5"/>
        <color theme="1"/>
        <rFont val="Arial Narrow"/>
        <family val="2"/>
      </rPr>
      <t>, espace unique de paiement en euros.</t>
    </r>
  </si>
  <si>
    <r>
      <t xml:space="preserve">T18 </t>
    </r>
    <r>
      <rPr>
        <b/>
        <i/>
        <sz val="11"/>
        <color rgb="FF2C1C7E"/>
        <rFont val="Arial Narrow"/>
        <family val="2"/>
      </rPr>
      <t>bis</t>
    </r>
    <r>
      <rPr>
        <b/>
        <sz val="11"/>
        <color rgb="FF2C1C7E"/>
        <rFont val="Arial Narrow"/>
        <family val="2"/>
      </rPr>
      <t xml:space="preserve"> Transactions frauduleuses par canal d'initiation du virement </t>
    </r>
    <r>
      <rPr>
        <b/>
        <sz val="10"/>
        <color rgb="FF4472C4"/>
        <rFont val="Arial Narrow"/>
        <family val="2"/>
      </rPr>
      <t>(tableau 1/2)</t>
    </r>
  </si>
  <si>
    <r>
      <t>dont virements initiés par voie électronique à distance</t>
    </r>
    <r>
      <rPr>
        <i/>
        <vertAlign val="superscript"/>
        <sz val="10.5"/>
        <color theme="1"/>
        <rFont val="Arial Narrow"/>
        <family val="2"/>
      </rPr>
      <t xml:space="preserve"> a)</t>
    </r>
  </si>
  <si>
    <r>
      <t xml:space="preserve">dont virements électroniques initiés par canal non distant </t>
    </r>
    <r>
      <rPr>
        <i/>
        <sz val="10"/>
        <color theme="1"/>
        <rFont val="Arial Narrow"/>
        <family val="2"/>
      </rPr>
      <t>(GAB ou autre terminal)</t>
    </r>
  </si>
  <si>
    <r>
      <t xml:space="preserve">T18 </t>
    </r>
    <r>
      <rPr>
        <b/>
        <i/>
        <sz val="11"/>
        <color rgb="FF2C1C7E"/>
        <rFont val="Arial Narrow"/>
        <family val="2"/>
      </rPr>
      <t>bis</t>
    </r>
    <r>
      <rPr>
        <b/>
        <sz val="11"/>
        <color rgb="FF2C1C7E"/>
        <rFont val="Arial Narrow"/>
        <family val="2"/>
      </rPr>
      <t xml:space="preserve"> Transactions frauduleuses par canal d'initiation du virement </t>
    </r>
    <r>
      <rPr>
        <b/>
        <sz val="10"/>
        <color rgb="FF4472C4"/>
        <rFont val="Arial Narrow"/>
        <family val="2"/>
      </rPr>
      <t>(tableau 2/2)</t>
    </r>
  </si>
  <si>
    <t>dont virements électroniques initiés par canal non distant (GAB ou autre terminal)</t>
  </si>
  <si>
    <r>
      <t xml:space="preserve">T18 </t>
    </r>
    <r>
      <rPr>
        <b/>
        <i/>
        <sz val="11"/>
        <color rgb="FF2C1C7E"/>
        <rFont val="Arial Narrow"/>
        <family val="2"/>
      </rPr>
      <t xml:space="preserve">ter </t>
    </r>
    <r>
      <rPr>
        <b/>
        <sz val="11"/>
        <color rgb="FF2C1C7E"/>
        <rFont val="Arial Narrow"/>
        <family val="2"/>
      </rPr>
      <t xml:space="preserve">Transactions frauduleuses par destination géographique du virement </t>
    </r>
    <r>
      <rPr>
        <b/>
        <sz val="10"/>
        <color rgb="FF4472C4"/>
        <rFont val="Arial Narrow"/>
        <family val="2"/>
      </rPr>
      <t>(tableau 1/2)</t>
    </r>
  </si>
  <si>
    <r>
      <t xml:space="preserve">T18 </t>
    </r>
    <r>
      <rPr>
        <b/>
        <i/>
        <sz val="11"/>
        <color rgb="FF2C1C7E"/>
        <rFont val="Arial Narrow"/>
        <family val="2"/>
      </rPr>
      <t xml:space="preserve">ter </t>
    </r>
    <r>
      <rPr>
        <b/>
        <sz val="11"/>
        <color rgb="FF2C1C7E"/>
        <rFont val="Arial Narrow"/>
        <family val="2"/>
      </rPr>
      <t xml:space="preserve">Transactions frauduleuses par destination géographique du virement </t>
    </r>
    <r>
      <rPr>
        <b/>
        <sz val="10"/>
        <color rgb="FF4472C4"/>
        <rFont val="Arial Narrow"/>
        <family val="2"/>
      </rPr>
      <t>(tableau 2/2)</t>
    </r>
  </si>
  <si>
    <t>T19 Total de la fraude sur le virement</t>
  </si>
  <si>
    <t>Taux (‰)</t>
  </si>
  <si>
    <t>Taux (%)</t>
  </si>
  <si>
    <t xml:space="preserve">T20 Fraude sur le virement par typologie </t>
  </si>
  <si>
    <t>Faux</t>
  </si>
  <si>
    <t>Détournement</t>
  </si>
  <si>
    <r>
      <t>Autres</t>
    </r>
    <r>
      <rPr>
        <vertAlign val="superscript"/>
        <sz val="10.5"/>
        <color theme="1"/>
        <rFont val="Arial Narrow"/>
        <family val="2"/>
      </rPr>
      <t xml:space="preserve"> a)</t>
    </r>
  </si>
  <si>
    <t>a) La catégorie « autres » regroupe en 2021 les fraudes sur les virements initiés par voie non électronique (courrier, téléphone, etc.).</t>
  </si>
  <si>
    <r>
      <rPr>
        <b/>
        <sz val="11"/>
        <color rgb="FF553CD4"/>
        <rFont val="Wingdings"/>
        <charset val="2"/>
      </rPr>
      <t>n</t>
    </r>
    <r>
      <rPr>
        <b/>
        <sz val="11"/>
        <color rgb="FF553CD4"/>
        <rFont val="Arial Narrow"/>
        <family val="2"/>
      </rPr>
      <t xml:space="preserve"> PRÉLÈVEMENT</t>
    </r>
  </si>
  <si>
    <t xml:space="preserve">T21 Prélèvements émis par type de mandat </t>
  </si>
  <si>
    <t>(volume en millions, montant en millions d'euros)</t>
  </si>
  <si>
    <t>Prélevements par type de mandat</t>
  </si>
  <si>
    <t>dont prélèvements consentis par mandat électronique</t>
  </si>
  <si>
    <t>dont prélèvements consentis par mandat papier</t>
  </si>
  <si>
    <t>Prélevements par mode d'initiation</t>
  </si>
  <si>
    <t>dont prélèvements initiés dans un fichier/lot</t>
  </si>
  <si>
    <t>dont prélèvements initiés sur la base d'un paiement unique</t>
  </si>
  <si>
    <r>
      <t xml:space="preserve">T21 </t>
    </r>
    <r>
      <rPr>
        <b/>
        <i/>
        <sz val="11"/>
        <color rgb="FF2C1C7E"/>
        <rFont val="Arial Narrow"/>
        <family val="2"/>
      </rPr>
      <t>bis</t>
    </r>
    <r>
      <rPr>
        <b/>
        <sz val="11"/>
        <color rgb="FF2C1C7E"/>
        <rFont val="Arial Narrow"/>
        <family val="2"/>
      </rPr>
      <t xml:space="preserve"> Prélèvements émis par origine géographique du payeur  </t>
    </r>
  </si>
  <si>
    <t>Prélèvement national</t>
  </si>
  <si>
    <t>Prélèvement transfrontalier au sein de l'EEE</t>
  </si>
  <si>
    <t>Prélèvement transfrontalier hors de l'EEE</t>
  </si>
  <si>
    <t xml:space="preserve">T22  Fraude sur le prélèvement </t>
  </si>
  <si>
    <r>
      <t xml:space="preserve">T22 </t>
    </r>
    <r>
      <rPr>
        <b/>
        <i/>
        <sz val="11"/>
        <color rgb="FF2C1C7E"/>
        <rFont val="Arial Narrow"/>
        <family val="2"/>
      </rPr>
      <t>bis</t>
    </r>
    <r>
      <rPr>
        <b/>
        <sz val="11"/>
        <color rgb="FF2C1C7E"/>
        <rFont val="Arial Narrow"/>
        <family val="2"/>
      </rPr>
      <t xml:space="preserve"> Prélèvements frauduleux par origine géographique du payeur </t>
    </r>
    <r>
      <rPr>
        <b/>
        <sz val="10"/>
        <color rgb="FF4472C4"/>
        <rFont val="Arial Narrow"/>
        <family val="2"/>
      </rPr>
      <t>(tableau 1/2)</t>
    </r>
  </si>
  <si>
    <r>
      <t xml:space="preserve">T22 </t>
    </r>
    <r>
      <rPr>
        <b/>
        <i/>
        <sz val="11"/>
        <color rgb="FF2C1C7E"/>
        <rFont val="Arial Narrow"/>
        <family val="2"/>
      </rPr>
      <t>bis</t>
    </r>
    <r>
      <rPr>
        <b/>
        <sz val="11"/>
        <color rgb="FF2C1C7E"/>
        <rFont val="Arial Narrow"/>
        <family val="2"/>
      </rPr>
      <t xml:space="preserve"> Prélèvements frauduleux par origine géographique du payeur </t>
    </r>
    <r>
      <rPr>
        <b/>
        <sz val="10"/>
        <color rgb="FF4472C4"/>
        <rFont val="Arial Narrow"/>
        <family val="2"/>
      </rPr>
      <t>(tableau 2/2)</t>
    </r>
  </si>
  <si>
    <r>
      <t xml:space="preserve">T22 </t>
    </r>
    <r>
      <rPr>
        <b/>
        <i/>
        <sz val="11"/>
        <color rgb="FF2C1C7E"/>
        <rFont val="Arial Narrow"/>
        <family val="2"/>
      </rPr>
      <t>ter</t>
    </r>
    <r>
      <rPr>
        <b/>
        <sz val="11"/>
        <color rgb="FF2C1C7E"/>
        <rFont val="Arial Narrow"/>
        <family val="2"/>
      </rPr>
      <t xml:space="preserve"> Prélèvements frauduleux par type de mandat </t>
    </r>
    <r>
      <rPr>
        <b/>
        <sz val="10"/>
        <color rgb="FF4472C4"/>
        <rFont val="Arial Narrow"/>
        <family val="2"/>
      </rPr>
      <t>(tableau 1/2)</t>
    </r>
  </si>
  <si>
    <r>
      <t xml:space="preserve">T22 </t>
    </r>
    <r>
      <rPr>
        <b/>
        <i/>
        <sz val="11"/>
        <color rgb="FF2C1C7E"/>
        <rFont val="Arial Narrow"/>
        <family val="2"/>
      </rPr>
      <t>ter</t>
    </r>
    <r>
      <rPr>
        <b/>
        <sz val="11"/>
        <color rgb="FF2C1C7E"/>
        <rFont val="Arial Narrow"/>
        <family val="2"/>
      </rPr>
      <t xml:space="preserve"> Prélèvements frauduleux par type de mandat </t>
    </r>
    <r>
      <rPr>
        <b/>
        <sz val="10"/>
        <color rgb="FF4472C4"/>
        <rFont val="Arial Narrow"/>
        <family val="2"/>
      </rPr>
      <t>(tableau 2/2)</t>
    </r>
  </si>
  <si>
    <t>T23 Typologie de la fraude au prélèvement</t>
  </si>
  <si>
    <t xml:space="preserve">Note : Jusqu'en 2020, la fraude au prélèvement contenait deux autres typologies "Falsifications" et "Autres", ce qui explique que la ventilation ne représente pas toujours 100 % de la fraude jusqu'en 2020. </t>
  </si>
  <si>
    <r>
      <rPr>
        <b/>
        <sz val="11"/>
        <color rgb="FF553CD4"/>
        <rFont val="Wingdings"/>
        <charset val="2"/>
      </rPr>
      <t>n</t>
    </r>
    <r>
      <rPr>
        <b/>
        <sz val="11"/>
        <color rgb="FF553CD4"/>
        <rFont val="Arial Narrow"/>
        <family val="2"/>
      </rPr>
      <t xml:space="preserve"> AUTRES</t>
    </r>
  </si>
  <si>
    <t>T24 Nombre de supports par des prestataires agréés ou établis en France</t>
  </si>
  <si>
    <t>Nombre de supports
 de monnaie électronique</t>
  </si>
  <si>
    <t>dont nombre de supports de monnaie électronique, chargés au moins une fois</t>
  </si>
  <si>
    <t>T25  Usage de la monnaie électronique par typologie de transaction</t>
  </si>
  <si>
    <t>(volume en unités, montant en euros, part en pourcentage)</t>
  </si>
  <si>
    <t>part</t>
  </si>
  <si>
    <t>dont paiements à distance 
sur Internet</t>
  </si>
  <si>
    <t>dont paiements initiés en proximité</t>
  </si>
  <si>
    <t>T26 Transactions frauduleuses par monnaie électronique</t>
  </si>
  <si>
    <t>(volume en unités, valeur et montant moyen en euros,</t>
  </si>
  <si>
    <t>taux en volume pour mille, taux en valeur en pourcentage)</t>
  </si>
  <si>
    <t xml:space="preserve">Valeur </t>
  </si>
  <si>
    <t>Montant moyen 
de la transaction frauduleuse</t>
  </si>
  <si>
    <t>Effets de commerce : lettre de change relevé (LCR) et billet à ordre (BOR)</t>
  </si>
  <si>
    <t>T27 Paiements par effets de commerce (LCR – lettre de change relevé – et BOR – billet à ordre)</t>
  </si>
  <si>
    <t>LCR et BOR émis par les PSP français</t>
  </si>
  <si>
    <t>Note : LCR, lettre de change relevé ; BOR, billet à ordre relevé ; PSP, prestataire de services de paiement.</t>
  </si>
  <si>
    <t>T28 Typologie de la fraude aux effets de commerce (LCR et BOR)</t>
  </si>
  <si>
    <t>(volume en unités, valeur en euros, parts en pourcentage)</t>
  </si>
  <si>
    <t>Nombre/montant</t>
  </si>
  <si>
    <t xml:space="preserve">T29 Opérations par transmission de fonds </t>
  </si>
  <si>
    <t>Opérations de transmission
 de fonds émises</t>
  </si>
  <si>
    <t>dont vers France</t>
  </si>
  <si>
    <t>dont vers EEE</t>
  </si>
  <si>
    <t>dont vers l'étranger hors EEE</t>
  </si>
  <si>
    <t xml:space="preserve">T30 Opérations frauduleuses par transmission de fonds </t>
  </si>
  <si>
    <t>Total des opérations de transmission de fond frauduleuses</t>
  </si>
  <si>
    <t>Service d'initiation de paiement</t>
  </si>
  <si>
    <t>T31 Opérations initiés par l’établissement</t>
  </si>
  <si>
    <t>en qualité de prestataire de service d’initiation de paiement</t>
  </si>
  <si>
    <t xml:space="preserve">(service 7 de l’art. 314-1 du Code monétaire et financier) </t>
  </si>
  <si>
    <r>
      <t>(volumes en millions,</t>
    </r>
    <r>
      <rPr>
        <sz val="10"/>
        <color rgb="FFFF0000"/>
        <rFont val="Arial Narrow"/>
        <family val="2"/>
      </rPr>
      <t xml:space="preserve"> </t>
    </r>
    <r>
      <rPr>
        <sz val="10"/>
        <rFont val="Arial Narrow"/>
        <family val="2"/>
      </rPr>
      <t>montant</t>
    </r>
    <r>
      <rPr>
        <sz val="10"/>
        <color rgb="FFFF0000"/>
        <rFont val="Arial Narrow"/>
        <family val="2"/>
      </rPr>
      <t xml:space="preserve"> </t>
    </r>
    <r>
      <rPr>
        <sz val="10"/>
        <rFont val="Arial Narrow"/>
        <family val="2"/>
      </rPr>
      <t>en millions d'euros)</t>
    </r>
  </si>
  <si>
    <t xml:space="preserve">dont paiements initiés à distance </t>
  </si>
  <si>
    <r>
      <t xml:space="preserve">T32 Transactions frauduleuses initiés </t>
    </r>
    <r>
      <rPr>
        <b/>
        <i/>
        <sz val="11"/>
        <color rgb="FF2C1C7E"/>
        <rFont val="Arial Narrow"/>
        <family val="2"/>
      </rPr>
      <t>via</t>
    </r>
    <r>
      <rPr>
        <b/>
        <sz val="11"/>
        <color rgb="FF2C1C7E"/>
        <rFont val="Arial Narrow"/>
        <family val="2"/>
      </rPr>
      <t xml:space="preserve"> un établissement</t>
    </r>
  </si>
  <si>
    <t>agissant en qualité de prestataire de service d’initiation de paiement</t>
  </si>
  <si>
    <t>L'usage et la fraude aux moyens de paiement</t>
  </si>
  <si>
    <t>Dossier statistique</t>
  </si>
  <si>
    <t>[Liste cliquable]</t>
  </si>
  <si>
    <t>Panorama des moyens de paiement</t>
  </si>
  <si>
    <t>Évolution historique des paiements scripturaux</t>
  </si>
  <si>
    <t>Panorama de la fraude</t>
  </si>
  <si>
    <t>Évolution historique de la fraude sur les moyens de paiement</t>
  </si>
  <si>
    <t>Carte : émission</t>
  </si>
  <si>
    <t xml:space="preserve">Paiements par carte émise en France </t>
  </si>
  <si>
    <r>
      <t xml:space="preserve">5 </t>
    </r>
    <r>
      <rPr>
        <i/>
        <sz val="9"/>
        <color rgb="FF002060"/>
        <rFont val="Calibri"/>
        <family val="2"/>
        <scheme val="minor"/>
      </rPr>
      <t>bis</t>
    </r>
  </si>
  <si>
    <t xml:space="preserve">Nombre de cartes et supports </t>
  </si>
  <si>
    <t xml:space="preserve">Transactions frauduleuses par carte émise en France </t>
  </si>
  <si>
    <t>Répartition géographique de la fraude sur les cartes émises en France</t>
  </si>
  <si>
    <t xml:space="preserve">Paiements par carte émise et acceptée en France – Transactions nationales </t>
  </si>
  <si>
    <r>
      <t xml:space="preserve">9 </t>
    </r>
    <r>
      <rPr>
        <i/>
        <sz val="9"/>
        <color rgb="FF002060"/>
        <rFont val="Calibri"/>
        <family val="2"/>
        <scheme val="minor"/>
      </rPr>
      <t>bis</t>
    </r>
  </si>
  <si>
    <t xml:space="preserve">Paiements par carte émise et acceptée dans l'Espace économique européen – Transactions européennes </t>
  </si>
  <si>
    <r>
      <t xml:space="preserve">9 </t>
    </r>
    <r>
      <rPr>
        <i/>
        <sz val="9"/>
        <color rgb="FF002060"/>
        <rFont val="Calibri"/>
        <family val="2"/>
        <scheme val="minor"/>
      </rPr>
      <t>ter</t>
    </r>
  </si>
  <si>
    <t>Paiements par carte émise en France et acceptée à l'étranger hors Espace économique européen – Transactions internationales</t>
  </si>
  <si>
    <t>Transactions frauduleuses par carte émise et acceptée en France – Transactions nationales</t>
  </si>
  <si>
    <r>
      <t xml:space="preserve">10 </t>
    </r>
    <r>
      <rPr>
        <i/>
        <sz val="9"/>
        <color rgb="FF002060"/>
        <rFont val="Calibri"/>
        <family val="2"/>
        <scheme val="minor"/>
      </rPr>
      <t>bis</t>
    </r>
  </si>
  <si>
    <t xml:space="preserve">Transactions frauduleuses par carte émise en France et acceptée dans l'Espace économique européen – Transactions européennes </t>
  </si>
  <si>
    <r>
      <t xml:space="preserve">10 </t>
    </r>
    <r>
      <rPr>
        <i/>
        <sz val="9"/>
        <color rgb="FF002060"/>
        <rFont val="Calibri"/>
        <family val="2"/>
        <scheme val="minor"/>
      </rPr>
      <t>ter</t>
    </r>
  </si>
  <si>
    <t>Transactions frauduleuses par carte émise en France et acceptée à l'étranger hors Espace économique européen – Transactions internationales</t>
  </si>
  <si>
    <t xml:space="preserve">Ventilation de la fraude à distance par secteur d'activité sur les transactions nationales </t>
  </si>
  <si>
    <t>Carte : acceptation</t>
  </si>
  <si>
    <t xml:space="preserve">Paiements par carte acceptée en France </t>
  </si>
  <si>
    <r>
      <t xml:space="preserve">12 </t>
    </r>
    <r>
      <rPr>
        <i/>
        <sz val="9"/>
        <color rgb="FF002060"/>
        <rFont val="Calibri"/>
        <family val="2"/>
        <scheme val="minor"/>
      </rPr>
      <t>bis</t>
    </r>
  </si>
  <si>
    <t xml:space="preserve">Paiements par carte émise dans l'Espace économique européen et acceptées en France – Transactions européennes </t>
  </si>
  <si>
    <r>
      <t xml:space="preserve">12 </t>
    </r>
    <r>
      <rPr>
        <i/>
        <sz val="9"/>
        <color rgb="FF002060"/>
        <rFont val="Calibri"/>
        <family val="2"/>
        <scheme val="minor"/>
      </rPr>
      <t>ter</t>
    </r>
  </si>
  <si>
    <t xml:space="preserve">Paiements par carte émise à l'étranger hors Espace économique européen et acceptées en France – Transactions internationales </t>
  </si>
  <si>
    <t xml:space="preserve">Transactions frauduleuses par carte acceptée en France </t>
  </si>
  <si>
    <r>
      <t xml:space="preserve">13 </t>
    </r>
    <r>
      <rPr>
        <i/>
        <sz val="9"/>
        <color rgb="FF002060"/>
        <rFont val="Calibri"/>
        <family val="2"/>
        <scheme val="minor"/>
      </rPr>
      <t>bis</t>
    </r>
  </si>
  <si>
    <t>Transactions frauduleuses par carte émise dans l'Espace économique européen et acceptée en France – Transactions européennes</t>
  </si>
  <si>
    <r>
      <t xml:space="preserve">13 </t>
    </r>
    <r>
      <rPr>
        <i/>
        <sz val="9"/>
        <color rgb="FF002060"/>
        <rFont val="Calibri"/>
        <family val="2"/>
        <scheme val="minor"/>
      </rPr>
      <t>ter</t>
    </r>
  </si>
  <si>
    <t xml:space="preserve">Transactions frauduleuses par carte émise à l'étranger hors Espace économique européen et acceptée en France – Transactions internationales </t>
  </si>
  <si>
    <r>
      <t xml:space="preserve">13 </t>
    </r>
    <r>
      <rPr>
        <i/>
        <sz val="8"/>
        <color rgb="FF002060"/>
        <rFont val="Calibri"/>
        <family val="2"/>
        <scheme val="minor"/>
      </rPr>
      <t>quater</t>
    </r>
  </si>
  <si>
    <t xml:space="preserve">Répartition de la fraude sur les paiements par carte acceptée en France </t>
  </si>
  <si>
    <r>
      <t xml:space="preserve">13 </t>
    </r>
    <r>
      <rPr>
        <i/>
        <sz val="8"/>
        <color rgb="FF002060"/>
        <rFont val="Calibri"/>
        <family val="2"/>
        <scheme val="minor"/>
      </rPr>
      <t>quinquies</t>
    </r>
  </si>
  <si>
    <t xml:space="preserve">Répartition géographique de la fraude sur les cartes acceptées en France </t>
  </si>
  <si>
    <t xml:space="preserve">Chèques échangés </t>
  </si>
  <si>
    <r>
      <t xml:space="preserve">14 </t>
    </r>
    <r>
      <rPr>
        <i/>
        <sz val="9"/>
        <color rgb="FF002060"/>
        <rFont val="Calibri"/>
        <family val="2"/>
        <scheme val="minor"/>
      </rPr>
      <t>bis</t>
    </r>
  </si>
  <si>
    <t xml:space="preserve">Volume de chèques échangés en détail </t>
  </si>
  <si>
    <t>Fraude au chèque</t>
  </si>
  <si>
    <t xml:space="preserve">Typologie de la fraude au chèque </t>
  </si>
  <si>
    <t>Virements émis par type de virements</t>
  </si>
  <si>
    <r>
      <t xml:space="preserve">17 </t>
    </r>
    <r>
      <rPr>
        <i/>
        <sz val="9"/>
        <color rgb="FF002060"/>
        <rFont val="Calibri"/>
        <family val="2"/>
        <scheme val="minor"/>
      </rPr>
      <t>bis</t>
    </r>
  </si>
  <si>
    <t>Virements émis par canal d'initiation</t>
  </si>
  <si>
    <r>
      <t>17</t>
    </r>
    <r>
      <rPr>
        <sz val="9"/>
        <color rgb="FF002060"/>
        <rFont val="Calibri"/>
        <family val="2"/>
        <scheme val="minor"/>
      </rPr>
      <t xml:space="preserve"> </t>
    </r>
    <r>
      <rPr>
        <i/>
        <sz val="9"/>
        <color rgb="FF002060"/>
        <rFont val="Calibri"/>
        <family val="2"/>
        <scheme val="minor"/>
      </rPr>
      <t>ter</t>
    </r>
  </si>
  <si>
    <t>Virements émis par destination géographique</t>
  </si>
  <si>
    <t xml:space="preserve">Transactions frauduleuses par type de virements </t>
  </si>
  <si>
    <r>
      <t xml:space="preserve">18 </t>
    </r>
    <r>
      <rPr>
        <i/>
        <sz val="9"/>
        <color rgb="FF002060"/>
        <rFont val="Calibri"/>
        <family val="2"/>
        <scheme val="minor"/>
      </rPr>
      <t>bis</t>
    </r>
  </si>
  <si>
    <t xml:space="preserve">Transactions frauduleuses par canal d'initiation du virement </t>
  </si>
  <si>
    <r>
      <t xml:space="preserve">18 </t>
    </r>
    <r>
      <rPr>
        <i/>
        <sz val="9"/>
        <color rgb="FF002060"/>
        <rFont val="Calibri"/>
        <family val="2"/>
        <scheme val="minor"/>
      </rPr>
      <t>ter</t>
    </r>
  </si>
  <si>
    <t>Transactions frauduleuses par destination géographique du virement</t>
  </si>
  <si>
    <t>Total de la fraude sur le virement</t>
  </si>
  <si>
    <t xml:space="preserve">Fraude sur le virement par typologie </t>
  </si>
  <si>
    <t xml:space="preserve">Prélèvements émis par type de mandat </t>
  </si>
  <si>
    <r>
      <t xml:space="preserve">21 </t>
    </r>
    <r>
      <rPr>
        <i/>
        <sz val="9"/>
        <color rgb="FF002060"/>
        <rFont val="Calibri"/>
        <family val="2"/>
        <scheme val="minor"/>
      </rPr>
      <t>bis</t>
    </r>
  </si>
  <si>
    <t xml:space="preserve">Prélèvements émis par origine géographique du payeur  </t>
  </si>
  <si>
    <t xml:space="preserve">Fraude sur le prélèvement </t>
  </si>
  <si>
    <r>
      <t xml:space="preserve">22 </t>
    </r>
    <r>
      <rPr>
        <i/>
        <sz val="8"/>
        <color rgb="FF002060"/>
        <rFont val="Calibri"/>
        <family val="2"/>
        <scheme val="minor"/>
      </rPr>
      <t>bis</t>
    </r>
  </si>
  <si>
    <t xml:space="preserve">Prélèvements frauduleux par origine géographique du payeur </t>
  </si>
  <si>
    <r>
      <t xml:space="preserve">22 </t>
    </r>
    <r>
      <rPr>
        <i/>
        <sz val="9"/>
        <color rgb="FF002060"/>
        <rFont val="Calibri"/>
        <family val="2"/>
        <scheme val="minor"/>
      </rPr>
      <t>ter</t>
    </r>
  </si>
  <si>
    <t>Prélèvements frauduleux par type de mandat</t>
  </si>
  <si>
    <t>Typologie de la fraude au prélèvement</t>
  </si>
  <si>
    <t>Nombre de supports par des prestataires agréés ou établis en France</t>
  </si>
  <si>
    <t>Usage de la monnaie électronique par typologie de transaction</t>
  </si>
  <si>
    <t>Transactions frauduleuses par monnaie électronique</t>
  </si>
  <si>
    <t>Typologie de la fraude aux effets de commerce (LCR et BOR)</t>
  </si>
  <si>
    <t xml:space="preserve">Opérations par transmission de fonds </t>
  </si>
  <si>
    <t xml:space="preserve">Opérations frauduleuses par transmission de fonds </t>
  </si>
  <si>
    <t>ANNEXE 5</t>
  </si>
  <si>
    <t>Produits techniques et culturels</t>
  </si>
  <si>
    <t xml:space="preserve">(volume en millions, montant en millards d'euros, montant moyen en euros) </t>
  </si>
  <si>
    <t>a) Il s'agit des virements de gros montant effectués via Target 2 ou Euro1.</t>
  </si>
  <si>
    <t>(volumes en millions, montant en millions d'euros)</t>
  </si>
  <si>
    <t>b) En montant</t>
  </si>
  <si>
    <t>(valeur et montant moyen en euros ; volume en unités ; variation, part et taux en pourcentage)</t>
  </si>
  <si>
    <r>
      <t>b) En montant</t>
    </r>
    <r>
      <rPr>
        <sz val="11"/>
        <color theme="8" tint="-0.249977111117893"/>
        <rFont val="Arial Narrow"/>
        <family val="2"/>
      </rPr>
      <t xml:space="preserve"> </t>
    </r>
    <r>
      <rPr>
        <sz val="10"/>
        <color theme="8"/>
        <rFont val="Arial Narrow"/>
        <family val="2"/>
      </rPr>
      <t>(tableau 1/2)</t>
    </r>
  </si>
  <si>
    <r>
      <t xml:space="preserve">Paiement carte </t>
    </r>
    <r>
      <rPr>
        <vertAlign val="superscript"/>
        <sz val="10.5"/>
        <color theme="1"/>
        <rFont val="Arial Narrow"/>
        <family val="2"/>
      </rPr>
      <t>a)</t>
    </r>
  </si>
  <si>
    <t>Note : À partir de 2021, le total de la fraude aux moyens de paiement scripturaux reprend une nouvelle approche de la fraude au chèque, qui exclut les fraudes qui sont déjouées après remise du chèque à l'encaissement, et intègre la fraude sur la monnaie électronique et les transmissions de fonds.</t>
  </si>
  <si>
    <r>
      <t>Retour sommaire</t>
    </r>
    <r>
      <rPr>
        <b/>
        <sz val="11"/>
        <color rgb="FF2C1C7E"/>
        <rFont val="Wingdings 3"/>
        <family val="1"/>
        <charset val="2"/>
      </rPr>
      <t>~</t>
    </r>
  </si>
  <si>
    <r>
      <t>dont paiements sans contact</t>
    </r>
    <r>
      <rPr>
        <i/>
        <sz val="10"/>
        <color theme="1"/>
        <rFont val="Arial Narrow"/>
        <family val="2"/>
      </rPr>
      <t xml:space="preserve"> (y compris paiements par mobile)</t>
    </r>
  </si>
  <si>
    <r>
      <t xml:space="preserve">Transactions frauduleuses par carte émise et acceptée en France – Transactions nationales </t>
    </r>
    <r>
      <rPr>
        <b/>
        <sz val="10"/>
        <color rgb="FF4472C4"/>
        <rFont val="Arial Narrow"/>
        <family val="2"/>
      </rPr>
      <t>(cf. T10)</t>
    </r>
  </si>
  <si>
    <r>
      <t xml:space="preserve">T10 Transactions frauduleuses par carte émise et acceptée en France – Transactions nationales </t>
    </r>
    <r>
      <rPr>
        <b/>
        <sz val="10"/>
        <color rgb="FF4472C4"/>
        <rFont val="Arial Narrow"/>
        <family val="2"/>
      </rPr>
      <t>(tableau 1/2)</t>
    </r>
  </si>
  <si>
    <r>
      <t xml:space="preserve">T10 Transactions frauduleuses par carte émise et acceptée en France – Transactions nationales </t>
    </r>
    <r>
      <rPr>
        <b/>
        <sz val="10"/>
        <color rgb="FF4472C4"/>
        <rFont val="Arial Narrow"/>
        <family val="2"/>
      </rPr>
      <t>(tableau 2/2)</t>
    </r>
  </si>
  <si>
    <r>
      <rPr>
        <b/>
        <sz val="11"/>
        <color rgb="FF4472C4"/>
        <rFont val="Wingdings 3"/>
        <family val="1"/>
        <charset val="2"/>
      </rPr>
      <t>}</t>
    </r>
    <r>
      <rPr>
        <b/>
        <sz val="11"/>
        <color rgb="FF4472C4"/>
        <rFont val="Arial Narrow"/>
        <family val="2"/>
      </rPr>
      <t xml:space="preserve"> Tableau 10</t>
    </r>
  </si>
  <si>
    <r>
      <t xml:space="preserve">dont virements initiés par voie non électronique
</t>
    </r>
    <r>
      <rPr>
        <i/>
        <sz val="10"/>
        <color theme="1"/>
        <rFont val="Arial Narrow"/>
        <family val="2"/>
      </rPr>
      <t>(courrier, courriel, téléphone)</t>
    </r>
  </si>
  <si>
    <r>
      <t xml:space="preserve">dont virements initiés par lot/fichier </t>
    </r>
    <r>
      <rPr>
        <i/>
        <sz val="10"/>
        <color theme="1"/>
        <rFont val="Arial Narrow"/>
        <family val="2"/>
      </rPr>
      <t>(canaux télématiques)</t>
    </r>
  </si>
  <si>
    <r>
      <t xml:space="preserve">T18 ter Transactions frauduleuses par destination géographique du virement </t>
    </r>
    <r>
      <rPr>
        <b/>
        <sz val="10"/>
        <color rgb="FF4472C4"/>
        <rFont val="Arial Narrow"/>
        <family val="2"/>
      </rPr>
      <t>(tableau 2/2)</t>
    </r>
  </si>
  <si>
    <r>
      <t xml:space="preserve">dont virement instantané </t>
    </r>
    <r>
      <rPr>
        <i/>
        <sz val="10"/>
        <color theme="1"/>
        <rFont val="Arial Narrow"/>
        <family val="2"/>
      </rPr>
      <t>(SCT Inst)</t>
    </r>
  </si>
  <si>
    <t>moyen</t>
  </si>
  <si>
    <r>
      <t xml:space="preserve">dont virements électroniques initiés par canal non distant
</t>
    </r>
    <r>
      <rPr>
        <i/>
        <sz val="10"/>
        <color theme="1"/>
        <rFont val="Arial Narrow"/>
        <family val="2"/>
      </rPr>
      <t>(GAB ou autre terminal)</t>
    </r>
  </si>
  <si>
    <t xml:space="preserve">          dont paiements initiés par le commerçant (MIT) </t>
  </si>
  <si>
    <t xml:space="preserve">   dont prélèvements initiés dans un fichier/lot</t>
  </si>
  <si>
    <t xml:space="preserve">   dont prélèvements consentis par mandat électronique</t>
  </si>
  <si>
    <t>#DIV/0</t>
  </si>
  <si>
    <t>Paiements à distance (hors internet)</t>
  </si>
  <si>
    <t>Paiements sur internet</t>
  </si>
  <si>
    <t xml:space="preserve">dont paiements initiés par le commerçant (MIT) </t>
  </si>
  <si>
    <t>b) VGM : virement de gros montant émis au travers de systèmes de paiement de montant élevé (Target2, Euro1), correspondant exclusivement à des paiements professionnels.</t>
  </si>
  <si>
    <t>nd, non disponible.</t>
  </si>
  <si>
    <r>
      <t xml:space="preserve">Retrait par carte </t>
    </r>
    <r>
      <rPr>
        <vertAlign val="superscript"/>
        <sz val="10.5"/>
        <rFont val="Arial Narrow"/>
        <family val="2"/>
      </rPr>
      <t>a)</t>
    </r>
  </si>
  <si>
    <t xml:space="preserve">nd, non disponible.
Note : L'ancienne approche tient compte de toute opération par chèque réglée et rejetée pour un motif de fraude. La nouvelle approche de fraude au chèque exclut les fraudes qui sont déjouées après la remise et le règlement du chèque. </t>
  </si>
  <si>
    <t>a)  Il s'agit des virements de gros montant effectués via Target2 ou Euro1.</t>
  </si>
  <si>
    <r>
      <t>dont virements initiés par voie électronique à distance</t>
    </r>
    <r>
      <rPr>
        <sz val="10.5"/>
        <color theme="1"/>
        <rFont val="Arial Narrow"/>
        <family val="2"/>
      </rPr>
      <t xml:space="preserve"> </t>
    </r>
    <r>
      <rPr>
        <vertAlign val="superscript"/>
        <sz val="10.5"/>
        <color theme="1"/>
        <rFont val="Arial Narrow"/>
        <family val="2"/>
      </rPr>
      <t>a)</t>
    </r>
  </si>
  <si>
    <r>
      <t>dont virements de gros montants – VGM</t>
    </r>
    <r>
      <rPr>
        <sz val="10.5"/>
        <color theme="1"/>
        <rFont val="Arial Narrow"/>
        <family val="2"/>
      </rPr>
      <t xml:space="preserve"> </t>
    </r>
    <r>
      <rPr>
        <vertAlign val="superscript"/>
        <sz val="10.5"/>
        <color theme="1"/>
        <rFont val="Arial Narrow"/>
        <family val="2"/>
      </rPr>
      <t>a)</t>
    </r>
  </si>
  <si>
    <t>Note : PSIP, prestataire de services d'initiation de paiement ; GAB, guichet automatique bancaire.</t>
  </si>
  <si>
    <r>
      <t xml:space="preserve">Note : SEPA, </t>
    </r>
    <r>
      <rPr>
        <i/>
        <sz val="9.5"/>
        <color theme="1"/>
        <rFont val="Arial Narrow"/>
        <family val="2"/>
      </rPr>
      <t>Single Euro Payment Area</t>
    </r>
    <r>
      <rPr>
        <sz val="9.5"/>
        <color theme="1"/>
        <rFont val="Arial Narrow"/>
        <family val="2"/>
      </rPr>
      <t xml:space="preserve">, espace unique de paiment en euros ; SCT Inst, SEPA </t>
    </r>
    <r>
      <rPr>
        <i/>
        <sz val="9.5"/>
        <color theme="1"/>
        <rFont val="Arial Narrow"/>
        <family val="2"/>
      </rPr>
      <t xml:space="preserve">Instant Credit Transfer </t>
    </r>
    <r>
      <rPr>
        <sz val="9.5"/>
        <color theme="1"/>
        <rFont val="Arial Narrow"/>
        <family val="2"/>
      </rPr>
      <t>; VGM, virement de gros montant.</t>
    </r>
  </si>
  <si>
    <r>
      <t xml:space="preserve">Note : SCT Inst, SEPA </t>
    </r>
    <r>
      <rPr>
        <i/>
        <sz val="9.5"/>
        <color theme="1"/>
        <rFont val="Arial Narrow"/>
        <family val="2"/>
      </rPr>
      <t>Instant Credit Transfer</t>
    </r>
    <r>
      <rPr>
        <sz val="9.5"/>
        <color theme="1"/>
        <rFont val="Arial Narrow"/>
        <family val="2"/>
      </rPr>
      <t>.</t>
    </r>
  </si>
  <si>
    <r>
      <t xml:space="preserve">Notes : SCT Inst, SEPA </t>
    </r>
    <r>
      <rPr>
        <i/>
        <sz val="9.5"/>
        <rFont val="Arial Narrow"/>
        <family val="2"/>
      </rPr>
      <t>Instant Credit Transfer</t>
    </r>
    <r>
      <rPr>
        <sz val="9.5"/>
        <rFont val="Arial Narrow"/>
        <family val="2"/>
      </rPr>
      <t xml:space="preserve">.
À partir de 2021, le total de la fraude aux moyens de paiement scripturaux reprend une nouvelle approche de la fraude au chèque, qui exclut les fraudes qui sont déjouées après remise du chèque à l'encaissement, et intègre la fraude sur la monnaie électronique et les transmissions de fonds.
</t>
    </r>
  </si>
  <si>
    <t>dont paiements à distance sur internet</t>
  </si>
  <si>
    <t>T28 Typologie de la fraude aux effets de commerce</t>
  </si>
  <si>
    <t>dont paiements 3-D Secure avec authentification forte</t>
  </si>
  <si>
    <t>dont paiements hors 3-D Secure avec authentification forte</t>
  </si>
  <si>
    <t>dont paiements 3-D Secure sans authentification forte</t>
  </si>
  <si>
    <t>dont paiements hors 3-D Secure sans authentification forte</t>
  </si>
  <si>
    <t>dont paiements non 3-D Secure conformes à la DSP 2</t>
  </si>
  <si>
    <t>dont paiements non 3-D Secure non conformes à la DSP 2</t>
  </si>
  <si>
    <t xml:space="preserve">          dont paiements non 3-D Secure conformes à la DSP 2</t>
  </si>
  <si>
    <t xml:space="preserve">          dont paiements non 3-D Secure non conformes à la DSP 2</t>
  </si>
  <si>
    <t>dont paiements « one-leg »</t>
  </si>
  <si>
    <r>
      <t xml:space="preserve">Note : </t>
    </r>
    <r>
      <rPr>
        <i/>
        <sz val="9.5"/>
        <color theme="1"/>
        <rFont val="Arial Narrow"/>
        <family val="2"/>
      </rPr>
      <t>One-leg</t>
    </r>
    <r>
      <rPr>
        <sz val="9.5"/>
        <color theme="1"/>
        <rFont val="Arial Narrow"/>
        <family val="2"/>
      </rPr>
      <t xml:space="preserve"> signifie que l'acquéreur du paiement est situé hors de l'Union européenne ; DSP 2, directive sur les systèmes de paiement.</t>
    </r>
  </si>
  <si>
    <t xml:space="preserve">          dont paiements « one-leg »</t>
  </si>
  <si>
    <r>
      <t>dont paiements «</t>
    </r>
    <r>
      <rPr>
        <sz val="10.5"/>
        <color theme="1"/>
        <rFont val="Arial Narrow"/>
        <family val="2"/>
      </rPr>
      <t xml:space="preserve"> one-leg</t>
    </r>
    <r>
      <rPr>
        <i/>
        <sz val="10.5"/>
        <color theme="1"/>
        <rFont val="Arial Narrow"/>
        <family val="2"/>
      </rPr>
      <t xml:space="preserve"> »</t>
    </r>
  </si>
  <si>
    <r>
      <t xml:space="preserve">          dont paiements « </t>
    </r>
    <r>
      <rPr>
        <sz val="10.5"/>
        <color theme="1"/>
        <rFont val="Arial Narrow"/>
        <family val="2"/>
      </rPr>
      <t>one-leg</t>
    </r>
    <r>
      <rPr>
        <i/>
        <sz val="10.5"/>
        <color theme="1"/>
        <rFont val="Arial Narrow"/>
        <family val="2"/>
      </rPr>
      <t xml:space="preserve"> »</t>
    </r>
  </si>
  <si>
    <r>
      <t xml:space="preserve">T10 </t>
    </r>
    <r>
      <rPr>
        <b/>
        <i/>
        <sz val="11"/>
        <color rgb="FF2C1C7E"/>
        <rFont val="Arial Narrow"/>
        <family val="2"/>
      </rPr>
      <t>ter</t>
    </r>
    <r>
      <rPr>
        <b/>
        <sz val="11"/>
        <color rgb="FF2C1C7E"/>
        <rFont val="Arial Narrow"/>
        <family val="2"/>
      </rPr>
      <t xml:space="preserve"> Transactions frauduleuses par carte émise en France et acceptée à l'étranger hors Espace économique européen – Transactions internationales </t>
    </r>
    <r>
      <rPr>
        <b/>
        <sz val="10"/>
        <color rgb="FF4472C4"/>
        <rFont val="Arial Narrow"/>
        <family val="2"/>
      </rPr>
      <t>(tableau 1/2)</t>
    </r>
  </si>
  <si>
    <r>
      <t xml:space="preserve">T10 </t>
    </r>
    <r>
      <rPr>
        <b/>
        <i/>
        <sz val="11"/>
        <color rgb="FF2C1C7E"/>
        <rFont val="Arial Narrow"/>
        <family val="2"/>
      </rPr>
      <t>bis</t>
    </r>
    <r>
      <rPr>
        <b/>
        <sz val="11"/>
        <color rgb="FF2C1C7E"/>
        <rFont val="Arial Narrow"/>
        <family val="2"/>
      </rPr>
      <t xml:space="preserve"> Transactions frauduleuses par carte émise en France et acceptée dans l'Espace économique européen – Transactions européennes </t>
    </r>
    <r>
      <rPr>
        <b/>
        <sz val="10"/>
        <color rgb="FF4472C4"/>
        <rFont val="Arial Narrow"/>
        <family val="2"/>
      </rPr>
      <t>(tableau 1/2)</t>
    </r>
  </si>
  <si>
    <r>
      <t xml:space="preserve">dont paiements « </t>
    </r>
    <r>
      <rPr>
        <sz val="10.5"/>
        <color theme="1"/>
        <rFont val="Arial Narrow"/>
        <family val="2"/>
      </rPr>
      <t>one-leg</t>
    </r>
    <r>
      <rPr>
        <i/>
        <sz val="10.5"/>
        <color theme="1"/>
        <rFont val="Arial Narrow"/>
        <family val="2"/>
      </rPr>
      <t xml:space="preserve"> »</t>
    </r>
  </si>
  <si>
    <r>
      <t xml:space="preserve">Note : </t>
    </r>
    <r>
      <rPr>
        <i/>
        <sz val="9.5"/>
        <color theme="1"/>
        <rFont val="Arial Narrow"/>
        <family val="2"/>
      </rPr>
      <t xml:space="preserve">One-leg </t>
    </r>
    <r>
      <rPr>
        <sz val="9.5"/>
        <color theme="1"/>
        <rFont val="Arial Narrow"/>
        <family val="2"/>
      </rPr>
      <t>signifie que l'émetteur de la carte est situé hors de l'Union européenne ; DSP 2, directive sur les systèmes de paiement.</t>
    </r>
  </si>
  <si>
    <r>
      <t xml:space="preserve">T17 </t>
    </r>
    <r>
      <rPr>
        <b/>
        <i/>
        <sz val="11"/>
        <color rgb="FF2C1C7E"/>
        <rFont val="Arial Narrow"/>
        <family val="2"/>
      </rPr>
      <t>bis</t>
    </r>
    <r>
      <rPr>
        <b/>
        <sz val="11"/>
        <color rgb="FF2C1C7E"/>
        <rFont val="Arial Narrow"/>
        <family val="2"/>
      </rPr>
      <t xml:space="preserve"> Virements émis par canal d'initiation</t>
    </r>
  </si>
  <si>
    <r>
      <t xml:space="preserve">T18 </t>
    </r>
    <r>
      <rPr>
        <b/>
        <i/>
        <sz val="11"/>
        <color rgb="FF2C1C7E"/>
        <rFont val="Arial Narrow"/>
        <family val="2"/>
      </rPr>
      <t>ter</t>
    </r>
    <r>
      <rPr>
        <b/>
        <sz val="11"/>
        <color rgb="FF2C1C7E"/>
        <rFont val="Arial Narrow"/>
        <family val="2"/>
      </rPr>
      <t xml:space="preserve"> Transactions frauduleuses par destination géographique du virement </t>
    </r>
    <r>
      <rPr>
        <b/>
        <sz val="10"/>
        <color rgb="FF4472C4"/>
        <rFont val="Arial Narrow"/>
        <family val="2"/>
      </rPr>
      <t>(tableau 1/2)</t>
    </r>
  </si>
  <si>
    <t xml:space="preserve">Note : Jusqu'en 2020, la fraude au prélèvement contenait deux autres typologies, « Falsifications » et « Autres », ce qui explique que la ventilation ne représente pas toujours 100 % de la fraude. </t>
  </si>
  <si>
    <t>T27 Paiements par effet de commerce</t>
  </si>
  <si>
    <t>T31 Opérations initiées par l’établissement en qualité de prestataire de service d’initiation de paiement</t>
  </si>
  <si>
    <t>T32 Transactions frauduleuses initiées via un établissement agissant en qualité de prestataire de service d’initiation de paiement</t>
  </si>
  <si>
    <t>Typologies de la fraude sur les paiements par carte émise en France</t>
  </si>
  <si>
    <t>Paiements par effet de commerce (LCR, lettre de change relevé, et BOR, billet à ordre)</t>
  </si>
  <si>
    <t>Transactions frauduleuses initiées via un établissement agissant en qualité de prestataire de service d’initiation de paiement</t>
  </si>
  <si>
    <t>Opérations initiées par l’établissement en qualité de prestataire de service d’initiation de paiement</t>
  </si>
  <si>
    <r>
      <t xml:space="preserve">Note : </t>
    </r>
    <r>
      <rPr>
        <sz val="9.5"/>
        <color theme="1"/>
        <rFont val="Arial Narrow"/>
        <family val="2"/>
      </rPr>
      <t>DSP 2, directive sur les systèmes de paiement.</t>
    </r>
  </si>
  <si>
    <t>2023</t>
  </si>
  <si>
    <t>2024</t>
  </si>
  <si>
    <t xml:space="preserve">Nombre de cartes émises avec une fonction de paiement : </t>
  </si>
  <si>
    <t xml:space="preserve">    dont cartes interbancaires</t>
  </si>
  <si>
    <t xml:space="preserve">    dont cartes privatives</t>
  </si>
  <si>
    <t xml:space="preserve">    dont cartes avec une fonction de débit</t>
  </si>
  <si>
    <t xml:space="preserve">    dont cartes avec une fonction de débit différé</t>
  </si>
  <si>
    <t xml:space="preserve">    dont cartes avec une fonction de crédit</t>
  </si>
  <si>
    <t>Nombre de terminaux de point de vente (TPV)</t>
  </si>
  <si>
    <t>Observatoire de la sécurité des moyens de paiement – Rapport annuel 2024</t>
  </si>
  <si>
    <t>Cartographie des moyens de paiement scripturaux en 2024</t>
  </si>
  <si>
    <t>Répartition de la fraude sur les moyens de paiement en 2024</t>
  </si>
  <si>
    <t>T1 Cartographie des moyens de paiement scripturaux en 2024</t>
  </si>
  <si>
    <t>T3 Répartition de la fraude sur les moyens de paiement en 2024</t>
  </si>
  <si>
    <t>Variation
2024/2023</t>
  </si>
  <si>
    <r>
      <t xml:space="preserve">T7 Typologies de la fraude sur les paiements par carte émise en France en 2024 </t>
    </r>
    <r>
      <rPr>
        <b/>
        <sz val="10"/>
        <color rgb="FF4472C4"/>
        <rFont val="Arial Narrow"/>
        <family val="2"/>
      </rPr>
      <t>(tableau 1/2)</t>
    </r>
  </si>
  <si>
    <r>
      <t xml:space="preserve">T7 Typologies de la fraude sur les paiements par carte émise en France en 2024 </t>
    </r>
    <r>
      <rPr>
        <b/>
        <sz val="10"/>
        <color rgb="FF4472C4"/>
        <rFont val="Arial Narrow"/>
        <family val="2"/>
      </rPr>
      <t>(tableau 2/2)</t>
    </r>
  </si>
  <si>
    <r>
      <t xml:space="preserve">T8 Répartition géographique de la fraude sur les cartes émises en France en 2024 </t>
    </r>
    <r>
      <rPr>
        <b/>
        <sz val="10"/>
        <color rgb="FF4472C4"/>
        <rFont val="Arial Narrow"/>
        <family val="2"/>
      </rPr>
      <t>(tableau 1/2)</t>
    </r>
  </si>
  <si>
    <r>
      <t xml:space="preserve">T8 Répartition géographique de la fraude sur les cartes émises en France en 2024 </t>
    </r>
    <r>
      <rPr>
        <b/>
        <sz val="10"/>
        <color rgb="FF4472C4"/>
        <rFont val="Arial Narrow"/>
        <family val="2"/>
      </rPr>
      <t>(tableau 2/2)</t>
    </r>
  </si>
  <si>
    <t>T11 Ventilation de la fraude à distance par secteur d'activité sur les transactions nationales en 2024</t>
  </si>
  <si>
    <r>
      <t xml:space="preserve">T13 </t>
    </r>
    <r>
      <rPr>
        <b/>
        <i/>
        <sz val="11"/>
        <color rgb="FF2C1C7E"/>
        <rFont val="Arial Narrow"/>
        <family val="2"/>
      </rPr>
      <t>quater</t>
    </r>
    <r>
      <rPr>
        <b/>
        <sz val="11"/>
        <color rgb="FF2C1C7E"/>
        <rFont val="Arial Narrow"/>
        <family val="2"/>
      </rPr>
      <t xml:space="preserve"> Répartition de la fraude sur les paiements par carte acceptée en France en 2024 </t>
    </r>
    <r>
      <rPr>
        <b/>
        <sz val="10"/>
        <color rgb="FF4472C4"/>
        <rFont val="Arial Narrow"/>
        <family val="2"/>
      </rPr>
      <t>(tableau 1/2)</t>
    </r>
  </si>
  <si>
    <r>
      <t xml:space="preserve">T13 </t>
    </r>
    <r>
      <rPr>
        <b/>
        <i/>
        <sz val="11"/>
        <color rgb="FF2C1C7E"/>
        <rFont val="Arial Narrow"/>
        <family val="2"/>
      </rPr>
      <t>quater</t>
    </r>
    <r>
      <rPr>
        <b/>
        <sz val="11"/>
        <color rgb="FF2C1C7E"/>
        <rFont val="Arial Narrow"/>
        <family val="2"/>
      </rPr>
      <t xml:space="preserve"> Répartition de la fraude sur les paiements par carte acceptée en France en 2024 </t>
    </r>
    <r>
      <rPr>
        <b/>
        <sz val="10"/>
        <color rgb="FF4472C4"/>
        <rFont val="Arial Narrow"/>
        <family val="2"/>
      </rPr>
      <t>(tableau 2/2)</t>
    </r>
  </si>
  <si>
    <r>
      <t xml:space="preserve">T13 </t>
    </r>
    <r>
      <rPr>
        <b/>
        <i/>
        <sz val="11"/>
        <color rgb="FF2C1C7E"/>
        <rFont val="Arial Narrow"/>
        <family val="2"/>
      </rPr>
      <t>quinquies</t>
    </r>
    <r>
      <rPr>
        <b/>
        <sz val="11"/>
        <color rgb="FF2C1C7E"/>
        <rFont val="Arial Narrow"/>
        <family val="2"/>
      </rPr>
      <t xml:space="preserve"> Répartition géographique de la fraude sur les cartes acceptées en France en 2024 </t>
    </r>
    <r>
      <rPr>
        <b/>
        <sz val="10"/>
        <color rgb="FF4472C4"/>
        <rFont val="Arial Narrow"/>
        <family val="2"/>
      </rPr>
      <t>(tableau 1/2)</t>
    </r>
  </si>
  <si>
    <r>
      <t xml:space="preserve">T13 </t>
    </r>
    <r>
      <rPr>
        <b/>
        <i/>
        <sz val="11"/>
        <color rgb="FF2C1C7E"/>
        <rFont val="Arial Narrow"/>
        <family val="2"/>
      </rPr>
      <t>quinquies</t>
    </r>
    <r>
      <rPr>
        <b/>
        <sz val="11"/>
        <color rgb="FF2C1C7E"/>
        <rFont val="Arial Narrow"/>
        <family val="2"/>
      </rPr>
      <t xml:space="preserve"> Répartition géographique de la fraude sur les cartes acceptées en France en 2024 </t>
    </r>
    <r>
      <rPr>
        <b/>
        <sz val="10"/>
        <color rgb="FF4472C4"/>
        <rFont val="Arial Narrow"/>
        <family val="2"/>
      </rPr>
      <t>(tableau 2/2)</t>
    </r>
  </si>
  <si>
    <t>Par type de carte :</t>
  </si>
  <si>
    <t>Par fonction disponible :</t>
  </si>
  <si>
    <t>Note: une même carte pouvant avoir plusieurs fonctions, la somme de cet agrégat est supérieure au total du nombre de cartes émises</t>
  </si>
  <si>
    <t>Note: la source des données a changé par rapport au rapport annuel 2023. Les données sont maintenant issues de la collecte cartographie des moyens de paiements réalisées auprès des PSP</t>
  </si>
  <si>
    <t>dont solution de paiement par mobile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</si>
</sst>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0.0"/>
    <numFmt numFmtId="165" formatCode="#,##0.000"/>
    <numFmt numFmtId="166" formatCode="0.0"/>
    <numFmt numFmtId="167" formatCode="0.000"/>
    <numFmt numFmtId="168" formatCode="_-* #,##0_-;\-* #,##0_-;_-* &quot;-&quot;??_-;_-@_-"/>
    <numFmt numFmtId="169" formatCode="0.0000"/>
    <numFmt numFmtId="170" formatCode="_-* #,##0.000_-;\-* #,##0.000_-;_-* &quot;-&quot;??_-;_-@_-"/>
    <numFmt numFmtId="171" formatCode="0.000%"/>
    <numFmt numFmtId="172" formatCode="0.0000%"/>
    <numFmt numFmtId="173" formatCode="#,##0.000000"/>
    <numFmt numFmtId="174" formatCode="_-* #,##0.0000_-;\-* #,##0.0000_-;_-* &quot;-&quot;??_-;_-@_-"/>
    <numFmt numFmtId="175" formatCode="0.0%"/>
    <numFmt numFmtId="176" formatCode="#,##0.0000"/>
    <numFmt numFmtId="177" formatCode="0.00000"/>
  </numFmts>
  <fonts count="75"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1"/>
      <color rgb="FF553CD4"/>
      <name val="Arial Narrow"/>
      <family val="2"/>
    </font>
    <font>
      <b/>
      <sz val="11"/>
      <color rgb="FF553CD4"/>
      <name val="Wingdings"/>
      <charset val="2"/>
    </font>
    <font>
      <b/>
      <sz val="11"/>
      <color rgb="FF2C1C7E"/>
      <name val="Arial Narrow"/>
      <family val="2"/>
    </font>
    <font>
      <u/>
      <sz val="11"/>
      <color theme="10"/>
      <name val="Calibri"/>
      <family val="2"/>
      <scheme val="minor"/>
    </font>
    <font>
      <b/>
      <sz val="11"/>
      <color rgb="FF2C1C7E"/>
      <name val="Wingdings 3"/>
      <family val="1"/>
      <charset val="2"/>
    </font>
    <font>
      <sz val="10"/>
      <color rgb="FF000000"/>
      <name val="Arial Narrow"/>
      <family val="2"/>
    </font>
    <font>
      <b/>
      <sz val="10.5"/>
      <color theme="1"/>
      <name val="Arial Narrow"/>
      <family val="2"/>
    </font>
    <font>
      <sz val="10.5"/>
      <color theme="1"/>
      <name val="Arial Narrow"/>
      <family val="2"/>
    </font>
    <font>
      <sz val="10"/>
      <color theme="1"/>
      <name val="Calibri"/>
      <family val="2"/>
      <scheme val="minor"/>
    </font>
    <font>
      <vertAlign val="superscript"/>
      <sz val="10.5"/>
      <color theme="1"/>
      <name val="Arial Narrow"/>
      <family val="2"/>
    </font>
    <font>
      <sz val="10.5"/>
      <name val="Arial Narrow"/>
      <family val="2"/>
    </font>
    <font>
      <i/>
      <sz val="10.5"/>
      <color theme="1"/>
      <name val="Arial Narrow"/>
      <family val="2"/>
    </font>
    <font>
      <i/>
      <sz val="10.5"/>
      <name val="Arial Narrow"/>
      <family val="2"/>
    </font>
    <font>
      <b/>
      <sz val="10.5"/>
      <color theme="0"/>
      <name val="Arial Narrow"/>
      <family val="2"/>
    </font>
    <font>
      <sz val="9"/>
      <color theme="1"/>
      <name val="Calibri"/>
      <family val="2"/>
      <scheme val="minor"/>
    </font>
    <font>
      <sz val="9.5"/>
      <color rgb="FF000000"/>
      <name val="Arial Narrow"/>
      <family val="2"/>
    </font>
    <font>
      <i/>
      <sz val="9"/>
      <color theme="1"/>
      <name val="Arial Narrow"/>
      <family val="2"/>
    </font>
    <font>
      <sz val="11"/>
      <color rgb="FF2C1C7E"/>
      <name val="Arial Narrow"/>
      <family val="2"/>
    </font>
    <font>
      <sz val="10"/>
      <color theme="8"/>
      <name val="Arial Narrow"/>
      <family val="2"/>
    </font>
    <font>
      <b/>
      <sz val="10.5"/>
      <name val="Arial Narrow"/>
      <family val="2"/>
    </font>
    <font>
      <sz val="9.5"/>
      <color theme="1"/>
      <name val="Arial Narrow"/>
      <family val="2"/>
    </font>
    <font>
      <sz val="10"/>
      <name val="Calibri"/>
      <family val="2"/>
      <scheme val="minor"/>
    </font>
    <font>
      <sz val="11"/>
      <color rgb="FFFF0000"/>
      <name val="Arial Narrow"/>
      <family val="2"/>
    </font>
    <font>
      <sz val="11"/>
      <color theme="8" tint="-0.249977111117893"/>
      <name val="Arial Narrow"/>
      <family val="2"/>
    </font>
    <font>
      <sz val="11"/>
      <name val="Calibri"/>
      <family val="2"/>
      <scheme val="minor"/>
    </font>
    <font>
      <sz val="10"/>
      <name val="Arial Narrow"/>
      <family val="2"/>
    </font>
    <font>
      <sz val="10"/>
      <color rgb="FFFF0000"/>
      <name val="Arial Narrow"/>
      <family val="2"/>
    </font>
    <font>
      <vertAlign val="superscript"/>
      <sz val="10.5"/>
      <name val="Arial Narrow"/>
      <family val="2"/>
    </font>
    <font>
      <sz val="9.5"/>
      <name val="Arial Narrow"/>
      <family val="2"/>
    </font>
    <font>
      <sz val="9.5"/>
      <color rgb="FFFF6600"/>
      <name val="Arial Narrow"/>
      <family val="2"/>
    </font>
    <font>
      <sz val="9"/>
      <color rgb="FFFF6600"/>
      <name val="Calibri"/>
      <family val="2"/>
      <scheme val="minor"/>
    </font>
    <font>
      <b/>
      <sz val="11"/>
      <name val="Calibri"/>
      <family val="2"/>
      <scheme val="minor"/>
    </font>
    <font>
      <i/>
      <sz val="10"/>
      <color theme="1"/>
      <name val="Arial Narrow"/>
      <family val="2"/>
    </font>
    <font>
      <b/>
      <i/>
      <sz val="11"/>
      <color rgb="FF2C1C7E"/>
      <name val="Arial Narrow"/>
      <family val="2"/>
    </font>
    <font>
      <i/>
      <sz val="11"/>
      <color rgb="FFFF0000"/>
      <name val="Calibri"/>
      <family val="2"/>
      <scheme val="minor"/>
    </font>
    <font>
      <b/>
      <sz val="10"/>
      <color rgb="FF4472C4"/>
      <name val="Arial Narrow"/>
      <family val="2"/>
    </font>
    <font>
      <i/>
      <sz val="11"/>
      <color theme="1"/>
      <name val="Calibri"/>
      <family val="2"/>
      <scheme val="minor"/>
    </font>
    <font>
      <b/>
      <sz val="11"/>
      <color rgb="FF00B0F0"/>
      <name val="Calibri"/>
      <family val="2"/>
      <scheme val="minor"/>
    </font>
    <font>
      <i/>
      <sz val="9.5"/>
      <color rgb="FF000000"/>
      <name val="Arial Narrow"/>
      <family val="2"/>
    </font>
    <font>
      <i/>
      <sz val="9.5"/>
      <color theme="1"/>
      <name val="Arial Narrow"/>
      <family val="2"/>
    </font>
    <font>
      <vertAlign val="superscript"/>
      <sz val="11"/>
      <color theme="1"/>
      <name val="Calibri"/>
      <family val="2"/>
      <scheme val="minor"/>
    </font>
    <font>
      <i/>
      <vertAlign val="superscript"/>
      <sz val="10.5"/>
      <color theme="1"/>
      <name val="Arial Narrow"/>
      <family val="2"/>
    </font>
    <font>
      <i/>
      <sz val="9"/>
      <color theme="1"/>
      <name val="Calibri"/>
      <family val="2"/>
      <scheme val="minor"/>
    </font>
    <font>
      <i/>
      <sz val="11"/>
      <name val="Calibri"/>
      <family val="2"/>
      <scheme val="minor"/>
    </font>
    <font>
      <sz val="10.5"/>
      <color rgb="FFFF0000"/>
      <name val="Arial Narrow"/>
      <family val="2"/>
    </font>
    <font>
      <b/>
      <sz val="12"/>
      <color rgb="FF553CD4"/>
      <name val="Arial Narrow"/>
      <family val="2"/>
    </font>
    <font>
      <sz val="11"/>
      <color theme="4" tint="-0.499984740745262"/>
      <name val="Calibri"/>
      <family val="2"/>
      <scheme val="minor"/>
    </font>
    <font>
      <b/>
      <i/>
      <sz val="8"/>
      <name val="Calibri"/>
      <family val="2"/>
      <scheme val="minor"/>
    </font>
    <font>
      <sz val="10"/>
      <color theme="1"/>
      <name val="Arial Narrow"/>
      <family val="2"/>
    </font>
    <font>
      <sz val="14"/>
      <color rgb="FF2C1C7E"/>
      <name val="Calibri"/>
      <family val="2"/>
      <scheme val="minor"/>
    </font>
    <font>
      <sz val="11"/>
      <name val="Arial Narrow"/>
      <family val="2"/>
    </font>
    <font>
      <b/>
      <sz val="17"/>
      <color rgb="FF2C1C7E"/>
      <name val="Arial Narrow"/>
      <family val="2"/>
    </font>
    <font>
      <sz val="11"/>
      <color rgb="FF2C1C7E"/>
      <name val="Calibri"/>
      <family val="2"/>
      <scheme val="minor"/>
    </font>
    <font>
      <sz val="16"/>
      <color rgb="FF553CD4"/>
      <name val="Arial Narrow"/>
      <family val="2"/>
    </font>
    <font>
      <sz val="12"/>
      <color rgb="FF002060"/>
      <name val="Arial Narrow"/>
      <family val="2"/>
    </font>
    <font>
      <sz val="11"/>
      <color theme="4"/>
      <name val="Arial Narrow"/>
      <family val="2"/>
    </font>
    <font>
      <sz val="11"/>
      <color rgb="FF002060"/>
      <name val="Calibri"/>
      <family val="2"/>
      <scheme val="minor"/>
    </font>
    <font>
      <b/>
      <sz val="11"/>
      <color rgb="FF002060"/>
      <name val="Arial Narrow"/>
      <family val="2"/>
    </font>
    <font>
      <sz val="11"/>
      <color theme="1"/>
      <name val="Arial Narrow"/>
      <family val="2"/>
    </font>
    <font>
      <i/>
      <sz val="9"/>
      <color rgb="FF002060"/>
      <name val="Calibri"/>
      <family val="2"/>
      <scheme val="minor"/>
    </font>
    <font>
      <i/>
      <sz val="8"/>
      <color rgb="FF002060"/>
      <name val="Calibri"/>
      <family val="2"/>
      <scheme val="minor"/>
    </font>
    <font>
      <sz val="9"/>
      <color rgb="FF002060"/>
      <name val="Calibri"/>
      <family val="2"/>
      <scheme val="minor"/>
    </font>
    <font>
      <sz val="11"/>
      <color theme="0"/>
      <name val="Calibri"/>
      <family val="2"/>
      <scheme val="minor"/>
    </font>
    <font>
      <b/>
      <sz val="11"/>
      <color rgb="FF4472C4"/>
      <name val="Arial Narrow"/>
      <family val="2"/>
    </font>
    <font>
      <b/>
      <sz val="11"/>
      <color rgb="FF4472C4"/>
      <name val="Wingdings 3"/>
      <family val="1"/>
      <charset val="2"/>
    </font>
    <font>
      <i/>
      <sz val="9.5"/>
      <name val="Arial Narrow"/>
      <family val="2"/>
    </font>
    <font>
      <sz val="10"/>
      <color rgb="FF000000"/>
      <name val="Arial"/>
      <family val="2"/>
    </font>
    <font>
      <b/>
      <i/>
      <sz val="10.5"/>
      <name val="Arial Narrow"/>
      <family val="2"/>
    </font>
    <font>
      <i/>
      <sz val="10.5"/>
      <color rgb="FFFF0000"/>
      <name val="Arial Narrow"/>
      <family val="2"/>
    </font>
    <font>
      <b/>
      <sz val="10.5"/>
      <color rgb="FFFF0000"/>
      <name val="Arial Narrow"/>
      <family val="2"/>
    </font>
    <font>
      <b/>
      <sz val="11"/>
      <color theme="0"/>
      <name val="Calibri"/>
      <family val="2"/>
      <scheme val="minor"/>
    </font>
  </fonts>
  <fills count="10">
    <fill>
      <patternFill patternType="none"/>
    </fill>
    <fill>
      <patternFill patternType="gray125"/>
    </fill>
    <fill>
      <patternFill patternType="solid">
        <fgColor rgb="FFF1E7F1"/>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2C1C7E"/>
        <bgColor indexed="64"/>
      </patternFill>
    </fill>
    <fill>
      <patternFill patternType="solid">
        <fgColor rgb="FFFFFFFF"/>
        <bgColor indexed="64"/>
      </patternFill>
    </fill>
    <fill>
      <patternFill patternType="solid">
        <fgColor rgb="FFFF0000"/>
        <bgColor indexed="64"/>
      </patternFill>
    </fill>
    <fill>
      <patternFill patternType="solid">
        <fgColor theme="0"/>
        <bgColor indexed="64"/>
      </patternFill>
    </fill>
  </fills>
  <borders count="27">
    <border>
      <left/>
      <right/>
      <top/>
      <bottom/>
      <diagonal/>
    </border>
    <border>
      <left/>
      <right/>
      <top style="thin">
        <color rgb="FF2C1C7E"/>
      </top>
      <bottom/>
      <diagonal/>
    </border>
    <border>
      <left/>
      <right/>
      <top/>
      <bottom style="thin">
        <color rgb="FF2C1C7E"/>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hair">
        <color auto="1"/>
      </bottom>
      <diagonal/>
    </border>
    <border>
      <left/>
      <right/>
      <top style="hair">
        <color auto="1"/>
      </top>
      <bottom style="hair">
        <color auto="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auto="1"/>
      </top>
      <bottom/>
      <diagonal/>
    </border>
    <border>
      <left/>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thin">
        <color rgb="FF2C1C7E"/>
      </top>
      <bottom style="thin">
        <color rgb="FF2C1C7E"/>
      </bottom>
      <diagonal/>
    </border>
    <border>
      <left/>
      <right/>
      <top style="thin">
        <color rgb="FF2C1C7E"/>
      </top>
      <bottom style="hair">
        <color indexed="64"/>
      </bottom>
      <diagonal/>
    </border>
    <border>
      <left/>
      <right/>
      <top style="hair">
        <color indexed="64"/>
      </top>
      <bottom style="thin">
        <color indexed="64"/>
      </bottom>
      <diagonal/>
    </border>
    <border>
      <left style="thin">
        <color indexed="64"/>
      </left>
      <right style="thin">
        <color indexed="64"/>
      </right>
      <top/>
      <bottom/>
      <diagonal/>
    </border>
    <border>
      <left/>
      <right/>
      <top style="thin">
        <color rgb="FF2C1C7E"/>
      </top>
      <bottom style="thin">
        <color auto="1"/>
      </bottom>
      <diagonal/>
    </border>
    <border>
      <left/>
      <right/>
      <top style="thin">
        <color rgb="FF2C1C7E"/>
      </top>
      <bottom style="hair">
        <color rgb="FF2C1C7E"/>
      </bottom>
      <diagonal/>
    </border>
    <border>
      <left/>
      <right/>
      <top style="thin">
        <color indexed="64"/>
      </top>
      <bottom style="hair">
        <color indexed="64"/>
      </bottom>
      <diagonal/>
    </border>
    <border>
      <left/>
      <right/>
      <top style="thin">
        <color indexed="64"/>
      </top>
      <bottom style="medium">
        <color indexed="64"/>
      </bottom>
      <diagonal/>
    </border>
    <border>
      <left/>
      <right/>
      <top style="hair">
        <color auto="1"/>
      </top>
      <bottom style="thin">
        <color rgb="FF2C1C7E"/>
      </bottom>
      <diagonal/>
    </border>
  </borders>
  <cellStyleXfs count="7">
    <xf numFmtId="0" fontId="0" fillId="0" borderId="0"/>
    <xf numFmtId="9" fontId="1" fillId="0" borderId="0" applyFont="0" applyFill="0" applyBorder="0" applyAlignment="0" applyProtection="0"/>
    <xf numFmtId="0" fontId="7"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70" fillId="0" borderId="0"/>
  </cellStyleXfs>
  <cellXfs count="997">
    <xf numFmtId="0" fontId="0" fillId="0" borderId="0" xfId="0"/>
    <xf numFmtId="0" fontId="4" fillId="0" borderId="0" xfId="0" applyFont="1" applyAlignment="1">
      <alignment vertical="top"/>
    </xf>
    <xf numFmtId="0" fontId="6" fillId="0" borderId="0" xfId="0" applyFont="1" applyAlignment="1">
      <alignment vertical="top"/>
    </xf>
    <xf numFmtId="0" fontId="9" fillId="0" borderId="0" xfId="0" applyFont="1" applyAlignment="1">
      <alignment vertical="top"/>
    </xf>
    <xf numFmtId="0" fontId="10" fillId="0" borderId="1" xfId="0" applyFont="1" applyFill="1" applyBorder="1" applyAlignment="1">
      <alignment horizontal="left" vertical="center" wrapText="1" indent="1"/>
    </xf>
    <xf numFmtId="0" fontId="10" fillId="0" borderId="2" xfId="0" applyFont="1" applyFill="1" applyBorder="1" applyAlignment="1">
      <alignment horizontal="left" vertical="center" wrapText="1" indent="1"/>
    </xf>
    <xf numFmtId="0" fontId="11" fillId="0" borderId="2" xfId="0" applyFont="1" applyFill="1" applyBorder="1" applyAlignment="1">
      <alignment horizontal="center" vertical="top" wrapText="1"/>
    </xf>
    <xf numFmtId="0" fontId="11" fillId="0" borderId="2" xfId="0" applyFont="1" applyFill="1" applyBorder="1" applyAlignment="1">
      <alignment horizontal="center" vertical="top" wrapText="1"/>
    </xf>
    <xf numFmtId="0" fontId="12" fillId="0" borderId="3" xfId="0" applyFont="1" applyBorder="1" applyAlignment="1">
      <alignment vertical="center"/>
    </xf>
    <xf numFmtId="0" fontId="0" fillId="0" borderId="4" xfId="0" applyBorder="1"/>
    <xf numFmtId="0" fontId="0" fillId="0" borderId="5" xfId="0" applyBorder="1"/>
    <xf numFmtId="0" fontId="11" fillId="0" borderId="6" xfId="0" applyFont="1" applyFill="1" applyBorder="1" applyAlignment="1">
      <alignment horizontal="left" vertical="top"/>
    </xf>
    <xf numFmtId="3" fontId="14" fillId="0" borderId="7" xfId="0" applyNumberFormat="1" applyFont="1" applyFill="1" applyBorder="1" applyAlignment="1">
      <alignment horizontal="right" vertical="top" indent="1"/>
    </xf>
    <xf numFmtId="164" fontId="14" fillId="0" borderId="7" xfId="0" applyNumberFormat="1" applyFont="1" applyFill="1" applyBorder="1" applyAlignment="1">
      <alignment horizontal="right" vertical="top" indent="1"/>
    </xf>
    <xf numFmtId="0" fontId="0" fillId="3" borderId="8" xfId="0" applyFill="1" applyBorder="1"/>
    <xf numFmtId="0" fontId="0" fillId="0" borderId="0" xfId="0" applyBorder="1"/>
    <xf numFmtId="0" fontId="0" fillId="0" borderId="9" xfId="0" applyBorder="1"/>
    <xf numFmtId="0" fontId="15" fillId="0" borderId="7" xfId="0" applyFont="1" applyFill="1" applyBorder="1" applyAlignment="1">
      <alignment horizontal="left" vertical="top" indent="1"/>
    </xf>
    <xf numFmtId="3" fontId="16" fillId="0" borderId="7" xfId="0" applyNumberFormat="1" applyFont="1" applyFill="1" applyBorder="1" applyAlignment="1">
      <alignment horizontal="right" vertical="top" indent="1"/>
    </xf>
    <xf numFmtId="164" fontId="16" fillId="0" borderId="7" xfId="0" applyNumberFormat="1" applyFont="1" applyFill="1" applyBorder="1" applyAlignment="1">
      <alignment horizontal="right" vertical="top" indent="1"/>
    </xf>
    <xf numFmtId="0" fontId="0" fillId="4" borderId="8" xfId="0" applyFill="1" applyBorder="1"/>
    <xf numFmtId="0" fontId="15" fillId="0" borderId="7" xfId="0" applyFont="1" applyFill="1" applyBorder="1" applyAlignment="1">
      <alignment horizontal="left" vertical="top" indent="2"/>
    </xf>
    <xf numFmtId="0" fontId="0" fillId="0" borderId="10" xfId="0" applyBorder="1"/>
    <xf numFmtId="0" fontId="0" fillId="0" borderId="11" xfId="0" applyBorder="1"/>
    <xf numFmtId="0" fontId="0" fillId="0" borderId="12" xfId="0" applyBorder="1"/>
    <xf numFmtId="0" fontId="11" fillId="0" borderId="7" xfId="0" applyFont="1" applyFill="1" applyBorder="1" applyAlignment="1">
      <alignment horizontal="left" vertical="top"/>
    </xf>
    <xf numFmtId="164" fontId="14" fillId="5" borderId="7" xfId="0" applyNumberFormat="1" applyFont="1" applyFill="1" applyBorder="1" applyAlignment="1">
      <alignment horizontal="right" vertical="top" indent="1"/>
    </xf>
    <xf numFmtId="0" fontId="11" fillId="0" borderId="13" xfId="0" applyFont="1" applyFill="1" applyBorder="1" applyAlignment="1">
      <alignment horizontal="left" vertical="top"/>
    </xf>
    <xf numFmtId="0" fontId="17" fillId="6" borderId="0" xfId="0" applyFont="1" applyFill="1" applyBorder="1" applyAlignment="1">
      <alignment horizontal="left" vertical="top"/>
    </xf>
    <xf numFmtId="3" fontId="17" fillId="6" borderId="14" xfId="0" applyNumberFormat="1" applyFont="1" applyFill="1" applyBorder="1" applyAlignment="1">
      <alignment horizontal="right" vertical="top" wrapText="1" indent="1"/>
    </xf>
    <xf numFmtId="164" fontId="17" fillId="6" borderId="14" xfId="0" applyNumberFormat="1" applyFont="1" applyFill="1" applyBorder="1" applyAlignment="1">
      <alignment horizontal="right" vertical="top" wrapText="1" indent="1"/>
    </xf>
    <xf numFmtId="0" fontId="11" fillId="0" borderId="0" xfId="0" applyFont="1" applyFill="1" applyBorder="1" applyAlignment="1">
      <alignment horizontal="left" vertical="top"/>
    </xf>
    <xf numFmtId="0" fontId="18" fillId="0" borderId="0" xfId="0" applyFont="1"/>
    <xf numFmtId="0" fontId="0" fillId="0" borderId="0" xfId="1" applyNumberFormat="1" applyFont="1"/>
    <xf numFmtId="0" fontId="20" fillId="0" borderId="0" xfId="0" applyFont="1"/>
    <xf numFmtId="3" fontId="3" fillId="0" borderId="0" xfId="0" applyNumberFormat="1" applyFont="1" applyAlignment="1"/>
    <xf numFmtId="0" fontId="3" fillId="0" borderId="0" xfId="0" applyFont="1" applyAlignment="1"/>
    <xf numFmtId="0" fontId="21" fillId="0" borderId="0" xfId="0" applyFont="1" applyAlignment="1">
      <alignment vertical="top"/>
    </xf>
    <xf numFmtId="0" fontId="3" fillId="0" borderId="0" xfId="0" applyFont="1" applyFill="1" applyAlignment="1"/>
    <xf numFmtId="0" fontId="0" fillId="0" borderId="0" xfId="0" applyFill="1"/>
    <xf numFmtId="0" fontId="23" fillId="0" borderId="18" xfId="0" applyFont="1" applyFill="1" applyBorder="1" applyAlignment="1">
      <alignment horizontal="right" vertical="top"/>
    </xf>
    <xf numFmtId="0" fontId="14" fillId="0" borderId="18" xfId="0" applyFont="1" applyFill="1" applyBorder="1" applyAlignment="1">
      <alignment horizontal="right" vertical="top" indent="1"/>
    </xf>
    <xf numFmtId="0" fontId="14" fillId="0" borderId="19" xfId="0" applyFont="1" applyFill="1" applyBorder="1" applyAlignment="1">
      <alignment horizontal="left" vertical="top"/>
    </xf>
    <xf numFmtId="3" fontId="14" fillId="0" borderId="19" xfId="0" applyNumberFormat="1" applyFont="1" applyFill="1" applyBorder="1" applyAlignment="1">
      <alignment horizontal="right" vertical="top" indent="1"/>
    </xf>
    <xf numFmtId="0" fontId="16" fillId="0" borderId="7" xfId="0" applyFont="1" applyFill="1" applyBorder="1" applyAlignment="1">
      <alignment horizontal="left" vertical="top" indent="1"/>
    </xf>
    <xf numFmtId="0" fontId="16" fillId="0" borderId="7" xfId="0" applyFont="1" applyFill="1" applyBorder="1" applyAlignment="1">
      <alignment horizontal="left" vertical="top" indent="2"/>
    </xf>
    <xf numFmtId="0" fontId="14" fillId="0" borderId="7" xfId="0" applyFont="1" applyFill="1" applyBorder="1" applyAlignment="1">
      <alignment horizontal="left" vertical="top"/>
    </xf>
    <xf numFmtId="0" fontId="14" fillId="0" borderId="20" xfId="0" applyFont="1" applyFill="1" applyBorder="1" applyAlignment="1">
      <alignment horizontal="left" vertical="top"/>
    </xf>
    <xf numFmtId="0" fontId="11" fillId="0" borderId="20" xfId="0" applyFont="1" applyFill="1" applyBorder="1" applyAlignment="1">
      <alignment horizontal="right" vertical="top" wrapText="1" indent="1"/>
    </xf>
    <xf numFmtId="0" fontId="17" fillId="6" borderId="14" xfId="0" applyFont="1" applyFill="1" applyBorder="1" applyAlignment="1">
      <alignment horizontal="left" vertical="top" wrapText="1"/>
    </xf>
    <xf numFmtId="0" fontId="14" fillId="0" borderId="14" xfId="0" applyFont="1" applyFill="1" applyBorder="1" applyAlignment="1">
      <alignment horizontal="left" vertical="top"/>
    </xf>
    <xf numFmtId="3" fontId="14" fillId="0" borderId="14" xfId="0" applyNumberFormat="1" applyFont="1" applyFill="1" applyBorder="1" applyAlignment="1">
      <alignment horizontal="right" vertical="top" indent="1"/>
    </xf>
    <xf numFmtId="0" fontId="24" fillId="0" borderId="0" xfId="0" applyFont="1"/>
    <xf numFmtId="0" fontId="25" fillId="0" borderId="0" xfId="0" applyFont="1" applyFill="1" applyBorder="1"/>
    <xf numFmtId="3" fontId="25" fillId="0" borderId="0" xfId="0" applyNumberFormat="1" applyFont="1" applyFill="1" applyBorder="1"/>
    <xf numFmtId="3" fontId="14" fillId="5" borderId="7" xfId="0" applyNumberFormat="1" applyFont="1" applyFill="1" applyBorder="1" applyAlignment="1">
      <alignment horizontal="right" vertical="top" indent="1"/>
    </xf>
    <xf numFmtId="3" fontId="14" fillId="0" borderId="20" xfId="0" applyNumberFormat="1" applyFont="1" applyFill="1" applyBorder="1" applyAlignment="1">
      <alignment horizontal="right" vertical="top" indent="1"/>
    </xf>
    <xf numFmtId="3" fontId="14" fillId="5" borderId="20" xfId="0" applyNumberFormat="1" applyFont="1" applyFill="1" applyBorder="1" applyAlignment="1">
      <alignment horizontal="right" vertical="top" indent="1"/>
    </xf>
    <xf numFmtId="0" fontId="25" fillId="0" borderId="0" xfId="0" applyFont="1" applyFill="1"/>
    <xf numFmtId="3" fontId="25" fillId="0" borderId="0" xfId="0" applyNumberFormat="1" applyFont="1" applyFill="1"/>
    <xf numFmtId="3" fontId="28" fillId="0" borderId="8" xfId="0" applyNumberFormat="1" applyFont="1" applyFill="1" applyBorder="1"/>
    <xf numFmtId="0" fontId="16" fillId="0" borderId="7" xfId="0" applyFont="1" applyFill="1" applyBorder="1" applyAlignment="1">
      <alignment horizontal="left" vertical="top"/>
    </xf>
    <xf numFmtId="3" fontId="0" fillId="0" borderId="0" xfId="0" applyNumberFormat="1"/>
    <xf numFmtId="0" fontId="0" fillId="0" borderId="0" xfId="0" applyAlignment="1">
      <alignment horizontal="right"/>
    </xf>
    <xf numFmtId="165" fontId="16" fillId="0" borderId="7" xfId="0" applyNumberFormat="1" applyFont="1" applyFill="1" applyBorder="1" applyAlignment="1">
      <alignment horizontal="right" vertical="top" indent="1"/>
    </xf>
    <xf numFmtId="0" fontId="0" fillId="0" borderId="0" xfId="0" applyNumberFormat="1"/>
    <xf numFmtId="10" fontId="0" fillId="0" borderId="0" xfId="0" applyNumberFormat="1"/>
    <xf numFmtId="166" fontId="11" fillId="0" borderId="20" xfId="0" applyNumberFormat="1" applyFont="1" applyFill="1" applyBorder="1" applyAlignment="1">
      <alignment horizontal="right" vertical="top" wrapText="1" indent="1"/>
    </xf>
    <xf numFmtId="1" fontId="11" fillId="0" borderId="20" xfId="0" applyNumberFormat="1" applyFont="1" applyFill="1" applyBorder="1" applyAlignment="1">
      <alignment horizontal="right" vertical="top" wrapText="1" indent="1"/>
    </xf>
    <xf numFmtId="0" fontId="2" fillId="0" borderId="0" xfId="0" applyFont="1"/>
    <xf numFmtId="0" fontId="11" fillId="0" borderId="1" xfId="0" applyFont="1" applyFill="1" applyBorder="1" applyAlignment="1">
      <alignment horizontal="center" vertical="top" wrapText="1"/>
    </xf>
    <xf numFmtId="0" fontId="12" fillId="0" borderId="0" xfId="0" applyFont="1"/>
    <xf numFmtId="165" fontId="14" fillId="0" borderId="7" xfId="0" applyNumberFormat="1" applyFont="1" applyFill="1" applyBorder="1" applyAlignment="1">
      <alignment horizontal="right" vertical="top" indent="1"/>
    </xf>
    <xf numFmtId="165" fontId="17" fillId="6" borderId="14" xfId="0" applyNumberFormat="1" applyFont="1" applyFill="1" applyBorder="1" applyAlignment="1">
      <alignment horizontal="right" vertical="top" wrapText="1" indent="1"/>
    </xf>
    <xf numFmtId="0" fontId="14" fillId="0" borderId="0" xfId="0" applyFont="1" applyFill="1" applyBorder="1" applyAlignment="1">
      <alignment horizontal="left" vertical="top"/>
    </xf>
    <xf numFmtId="0" fontId="28" fillId="0" borderId="0" xfId="0" applyFont="1" applyFill="1"/>
    <xf numFmtId="0" fontId="2" fillId="0" borderId="0" xfId="0" applyFont="1" applyAlignment="1">
      <alignment vertical="top"/>
    </xf>
    <xf numFmtId="0" fontId="19" fillId="0" borderId="0" xfId="0" applyFont="1" applyFill="1" applyBorder="1" applyAlignment="1">
      <alignment horizontal="left" vertical="top" wrapText="1"/>
    </xf>
    <xf numFmtId="0" fontId="33" fillId="0" borderId="0" xfId="0" applyFont="1" applyFill="1" applyBorder="1" applyAlignment="1">
      <alignment vertical="top" wrapText="1"/>
    </xf>
    <xf numFmtId="0" fontId="6" fillId="0" borderId="0" xfId="0" applyFont="1" applyFill="1" applyAlignment="1">
      <alignment vertical="top"/>
    </xf>
    <xf numFmtId="0" fontId="21" fillId="0" borderId="0" xfId="0" applyFont="1" applyFill="1" applyAlignment="1">
      <alignment vertical="top"/>
    </xf>
    <xf numFmtId="0" fontId="9" fillId="0" borderId="0" xfId="0" applyFont="1" applyFill="1" applyAlignment="1">
      <alignment vertical="top"/>
    </xf>
    <xf numFmtId="0" fontId="10" fillId="0" borderId="18" xfId="0" applyFont="1" applyFill="1" applyBorder="1" applyAlignment="1">
      <alignment horizontal="left" vertical="center" wrapText="1" indent="1"/>
    </xf>
    <xf numFmtId="0" fontId="11" fillId="0" borderId="18" xfId="0" applyFont="1" applyFill="1" applyBorder="1" applyAlignment="1">
      <alignment horizontal="right" vertical="top" wrapText="1" indent="1"/>
    </xf>
    <xf numFmtId="3" fontId="11" fillId="0" borderId="6" xfId="0" applyNumberFormat="1" applyFont="1" applyBorder="1" applyAlignment="1">
      <alignment horizontal="right" vertical="top" indent="1"/>
    </xf>
    <xf numFmtId="3" fontId="11" fillId="0" borderId="0" xfId="0" applyNumberFormat="1" applyFont="1" applyFill="1" applyAlignment="1">
      <alignment horizontal="right" vertical="top" indent="1"/>
    </xf>
    <xf numFmtId="3" fontId="15" fillId="0" borderId="7" xfId="0" applyNumberFormat="1" applyFont="1" applyBorder="1" applyAlignment="1">
      <alignment horizontal="right" vertical="top" indent="1"/>
    </xf>
    <xf numFmtId="3" fontId="15" fillId="0" borderId="7" xfId="0" applyNumberFormat="1" applyFont="1" applyFill="1" applyBorder="1" applyAlignment="1">
      <alignment horizontal="right" vertical="top" indent="1"/>
    </xf>
    <xf numFmtId="3" fontId="11" fillId="0" borderId="7" xfId="0" applyNumberFormat="1" applyFont="1" applyBorder="1" applyAlignment="1">
      <alignment horizontal="right" vertical="top" indent="1"/>
    </xf>
    <xf numFmtId="3" fontId="11" fillId="0" borderId="7" xfId="0" applyNumberFormat="1" applyFont="1" applyFill="1" applyBorder="1" applyAlignment="1">
      <alignment horizontal="right" vertical="top" indent="1"/>
    </xf>
    <xf numFmtId="3" fontId="11" fillId="0" borderId="13" xfId="0" applyNumberFormat="1" applyFont="1" applyBorder="1" applyAlignment="1">
      <alignment horizontal="right" vertical="top" indent="1"/>
    </xf>
    <xf numFmtId="3" fontId="11" fillId="0" borderId="13" xfId="0" applyNumberFormat="1" applyFont="1" applyFill="1" applyBorder="1" applyAlignment="1">
      <alignment horizontal="right" vertical="top" indent="1"/>
    </xf>
    <xf numFmtId="3" fontId="17" fillId="6" borderId="0" xfId="0" applyNumberFormat="1" applyFont="1" applyFill="1" applyBorder="1" applyAlignment="1">
      <alignment horizontal="right" vertical="top" indent="1"/>
    </xf>
    <xf numFmtId="3" fontId="23" fillId="5" borderId="7" xfId="0" applyNumberFormat="1" applyFont="1" applyFill="1" applyBorder="1" applyAlignment="1">
      <alignment horizontal="right" vertical="top" indent="1"/>
    </xf>
    <xf numFmtId="3" fontId="11" fillId="0" borderId="0" xfId="0" applyNumberFormat="1" applyFont="1" applyBorder="1" applyAlignment="1">
      <alignment horizontal="right" vertical="top" indent="1"/>
    </xf>
    <xf numFmtId="3" fontId="11" fillId="0" borderId="0" xfId="0" applyNumberFormat="1" applyFont="1" applyFill="1" applyBorder="1" applyAlignment="1">
      <alignment horizontal="right" vertical="top" indent="1"/>
    </xf>
    <xf numFmtId="0" fontId="34" fillId="0" borderId="0" xfId="0" applyFont="1"/>
    <xf numFmtId="0" fontId="35" fillId="0" borderId="0" xfId="0" applyFont="1" applyFill="1" applyBorder="1"/>
    <xf numFmtId="3" fontId="11" fillId="0" borderId="6" xfId="0" applyNumberFormat="1" applyFont="1" applyBorder="1" applyAlignment="1">
      <alignment horizontal="right" vertical="top"/>
    </xf>
    <xf numFmtId="3" fontId="11" fillId="0" borderId="0" xfId="0" applyNumberFormat="1" applyFont="1" applyFill="1" applyAlignment="1">
      <alignment horizontal="right" vertical="top"/>
    </xf>
    <xf numFmtId="3" fontId="28" fillId="0" borderId="0" xfId="0" applyNumberFormat="1" applyFont="1" applyFill="1" applyBorder="1"/>
    <xf numFmtId="3" fontId="15" fillId="0" borderId="7" xfId="0" applyNumberFormat="1" applyFont="1" applyBorder="1" applyAlignment="1">
      <alignment horizontal="right" vertical="top"/>
    </xf>
    <xf numFmtId="3" fontId="15" fillId="0" borderId="7" xfId="0" applyNumberFormat="1" applyFont="1" applyFill="1" applyBorder="1" applyAlignment="1">
      <alignment horizontal="right" vertical="top"/>
    </xf>
    <xf numFmtId="3" fontId="11" fillId="0" borderId="7" xfId="0" applyNumberFormat="1" applyFont="1" applyBorder="1" applyAlignment="1">
      <alignment horizontal="right" vertical="top"/>
    </xf>
    <xf numFmtId="3" fontId="11" fillId="0" borderId="7" xfId="0" applyNumberFormat="1" applyFont="1" applyFill="1" applyBorder="1" applyAlignment="1">
      <alignment horizontal="right" vertical="top"/>
    </xf>
    <xf numFmtId="3" fontId="14" fillId="5" borderId="7" xfId="0" applyNumberFormat="1" applyFont="1" applyFill="1" applyBorder="1" applyAlignment="1">
      <alignment vertical="top"/>
    </xf>
    <xf numFmtId="3" fontId="11" fillId="0" borderId="13" xfId="0" applyNumberFormat="1" applyFont="1" applyBorder="1" applyAlignment="1">
      <alignment horizontal="right" vertical="top"/>
    </xf>
    <xf numFmtId="3" fontId="11" fillId="0" borderId="13" xfId="0" applyNumberFormat="1" applyFont="1" applyFill="1" applyBorder="1" applyAlignment="1">
      <alignment horizontal="right" vertical="top"/>
    </xf>
    <xf numFmtId="3" fontId="17" fillId="6" borderId="0" xfId="0" applyNumberFormat="1" applyFont="1" applyFill="1" applyBorder="1" applyAlignment="1">
      <alignment horizontal="right" vertical="top"/>
    </xf>
    <xf numFmtId="3" fontId="11" fillId="0" borderId="0" xfId="0" applyNumberFormat="1" applyFont="1" applyBorder="1" applyAlignment="1">
      <alignment horizontal="right" vertical="top"/>
    </xf>
    <xf numFmtId="3" fontId="11" fillId="0" borderId="0" xfId="0" applyNumberFormat="1" applyFont="1" applyFill="1" applyBorder="1" applyAlignment="1">
      <alignment horizontal="right" vertical="top"/>
    </xf>
    <xf numFmtId="0" fontId="19" fillId="0" borderId="0" xfId="0" applyFont="1" applyFill="1" applyBorder="1" applyAlignment="1">
      <alignment vertical="top" wrapText="1"/>
    </xf>
    <xf numFmtId="0" fontId="3" fillId="0" borderId="0" xfId="0" applyFont="1" applyAlignment="1">
      <alignment vertical="top"/>
    </xf>
    <xf numFmtId="0" fontId="2" fillId="0" borderId="0" xfId="0" applyFont="1" applyFill="1"/>
    <xf numFmtId="0" fontId="0" fillId="0" borderId="2" xfId="0" applyBorder="1"/>
    <xf numFmtId="0" fontId="14" fillId="0" borderId="2" xfId="0" applyFont="1" applyFill="1" applyBorder="1" applyAlignment="1">
      <alignment horizontal="center" vertical="top" wrapText="1"/>
    </xf>
    <xf numFmtId="0" fontId="0" fillId="0" borderId="0" xfId="0" applyAlignment="1">
      <alignment horizontal="right" vertical="center" wrapText="1"/>
    </xf>
    <xf numFmtId="3" fontId="11" fillId="3" borderId="7" xfId="0" applyNumberFormat="1" applyFont="1" applyFill="1" applyBorder="1" applyAlignment="1">
      <alignment horizontal="right" vertical="top" indent="1"/>
    </xf>
    <xf numFmtId="0" fontId="29" fillId="0" borderId="0" xfId="0" applyFont="1"/>
    <xf numFmtId="3" fontId="11" fillId="7" borderId="6" xfId="0" applyNumberFormat="1" applyFont="1" applyFill="1" applyBorder="1" applyAlignment="1">
      <alignment horizontal="right" vertical="top" indent="1"/>
    </xf>
    <xf numFmtId="3" fontId="11" fillId="5" borderId="6" xfId="0" applyNumberFormat="1" applyFont="1" applyFill="1" applyBorder="1" applyAlignment="1">
      <alignment horizontal="right" vertical="top" indent="1"/>
    </xf>
    <xf numFmtId="0" fontId="0" fillId="0" borderId="0" xfId="0" applyAlignment="1">
      <alignment horizontal="right" vertical="center"/>
    </xf>
    <xf numFmtId="3" fontId="11" fillId="7" borderId="7" xfId="0" applyNumberFormat="1" applyFont="1" applyFill="1" applyBorder="1" applyAlignment="1">
      <alignment horizontal="right" vertical="top" indent="1"/>
    </xf>
    <xf numFmtId="3" fontId="11" fillId="5" borderId="7" xfId="0" applyNumberFormat="1" applyFont="1" applyFill="1" applyBorder="1" applyAlignment="1">
      <alignment horizontal="right" vertical="top" indent="1"/>
    </xf>
    <xf numFmtId="0" fontId="11" fillId="0" borderId="7" xfId="0" applyFont="1" applyFill="1" applyBorder="1" applyAlignment="1">
      <alignment horizontal="left" vertical="top" wrapText="1"/>
    </xf>
    <xf numFmtId="3" fontId="11" fillId="0" borderId="7" xfId="0" applyNumberFormat="1" applyFont="1" applyBorder="1" applyAlignment="1">
      <alignment horizontal="right" indent="1"/>
    </xf>
    <xf numFmtId="3" fontId="11" fillId="0" borderId="7" xfId="0" applyNumberFormat="1" applyFont="1" applyFill="1" applyBorder="1" applyAlignment="1">
      <alignment horizontal="right" indent="1"/>
    </xf>
    <xf numFmtId="3" fontId="11" fillId="7" borderId="7" xfId="0" applyNumberFormat="1" applyFont="1" applyFill="1" applyBorder="1" applyAlignment="1">
      <alignment horizontal="right" indent="1"/>
    </xf>
    <xf numFmtId="3" fontId="11" fillId="5" borderId="7" xfId="0" applyNumberFormat="1" applyFont="1" applyFill="1" applyBorder="1" applyAlignment="1">
      <alignment horizontal="right" indent="1"/>
    </xf>
    <xf numFmtId="0" fontId="0" fillId="0" borderId="0" xfId="0" applyFill="1" applyAlignment="1">
      <alignment horizontal="left" vertical="center"/>
    </xf>
    <xf numFmtId="0" fontId="0" fillId="0" borderId="0" xfId="0" applyFill="1" applyAlignment="1">
      <alignment horizontal="right" vertical="center"/>
    </xf>
    <xf numFmtId="3" fontId="38" fillId="0" borderId="0" xfId="0" applyNumberFormat="1" applyFont="1" applyFill="1"/>
    <xf numFmtId="167" fontId="11" fillId="0" borderId="0" xfId="0" applyNumberFormat="1" applyFont="1" applyAlignment="1">
      <alignment horizontal="right" vertical="top" indent="1"/>
    </xf>
    <xf numFmtId="3" fontId="11" fillId="0" borderId="1" xfId="0" applyNumberFormat="1" applyFont="1" applyBorder="1" applyAlignment="1">
      <alignment horizontal="right" vertical="top" indent="1"/>
    </xf>
    <xf numFmtId="3" fontId="11" fillId="0" borderId="1" xfId="0" applyNumberFormat="1" applyFont="1" applyBorder="1" applyAlignment="1">
      <alignment horizontal="right" vertical="top"/>
    </xf>
    <xf numFmtId="167" fontId="15" fillId="0" borderId="7" xfId="0" applyNumberFormat="1" applyFont="1" applyBorder="1" applyAlignment="1">
      <alignment horizontal="right" vertical="top" indent="1"/>
    </xf>
    <xf numFmtId="167" fontId="11" fillId="0" borderId="7" xfId="0" applyNumberFormat="1" applyFont="1" applyBorder="1" applyAlignment="1">
      <alignment horizontal="right" vertical="top" indent="1"/>
    </xf>
    <xf numFmtId="3" fontId="15" fillId="0" borderId="7" xfId="0" applyNumberFormat="1" applyFont="1" applyFill="1" applyBorder="1" applyAlignment="1">
      <alignment horizontal="right" vertical="top" wrapText="1" indent="1"/>
    </xf>
    <xf numFmtId="0" fontId="15" fillId="0" borderId="7" xfId="0" applyFont="1" applyFill="1" applyBorder="1" applyAlignment="1">
      <alignment horizontal="right" vertical="top" wrapText="1" indent="1"/>
    </xf>
    <xf numFmtId="3" fontId="11" fillId="0" borderId="0" xfId="0" applyNumberFormat="1" applyFont="1" applyBorder="1" applyAlignment="1">
      <alignment horizontal="right" vertical="top" wrapText="1" indent="1"/>
    </xf>
    <xf numFmtId="165" fontId="17" fillId="6" borderId="0" xfId="0" applyNumberFormat="1" applyFont="1" applyFill="1" applyBorder="1" applyAlignment="1">
      <alignment horizontal="right" vertical="top" indent="1"/>
    </xf>
    <xf numFmtId="0" fontId="11" fillId="0" borderId="2" xfId="0" applyFont="1" applyBorder="1" applyAlignment="1">
      <alignment horizontal="center" vertical="top" wrapText="1"/>
    </xf>
    <xf numFmtId="3" fontId="15" fillId="0" borderId="7" xfId="0" applyNumberFormat="1" applyFont="1" applyBorder="1" applyAlignment="1">
      <alignment horizontal="right" vertical="top" wrapText="1" indent="1"/>
    </xf>
    <xf numFmtId="3" fontId="11" fillId="0" borderId="7" xfId="0" applyNumberFormat="1" applyFont="1" applyBorder="1" applyAlignment="1">
      <alignment horizontal="right" vertical="top" wrapText="1" indent="1"/>
    </xf>
    <xf numFmtId="0" fontId="0" fillId="0" borderId="1" xfId="0" applyBorder="1"/>
    <xf numFmtId="3" fontId="11" fillId="0" borderId="7" xfId="0" applyNumberFormat="1" applyFont="1" applyBorder="1" applyAlignment="1">
      <alignment horizontal="right" vertical="top" indent="2"/>
    </xf>
    <xf numFmtId="166" fontId="11" fillId="0" borderId="7" xfId="0" applyNumberFormat="1" applyFont="1" applyBorder="1" applyAlignment="1">
      <alignment horizontal="right" vertical="top" indent="2"/>
    </xf>
    <xf numFmtId="3" fontId="15" fillId="0" borderId="7" xfId="0" applyNumberFormat="1" applyFont="1" applyBorder="1" applyAlignment="1">
      <alignment horizontal="right" vertical="top" indent="2"/>
    </xf>
    <xf numFmtId="166" fontId="15" fillId="0" borderId="7" xfId="0" applyNumberFormat="1" applyFont="1" applyBorder="1" applyAlignment="1">
      <alignment horizontal="right" vertical="top" indent="2"/>
    </xf>
    <xf numFmtId="3" fontId="11" fillId="0" borderId="0" xfId="0" applyNumberFormat="1" applyFont="1" applyAlignment="1">
      <alignment horizontal="right" vertical="top" indent="2"/>
    </xf>
    <xf numFmtId="166" fontId="11" fillId="0" borderId="0" xfId="0" applyNumberFormat="1" applyFont="1" applyAlignment="1">
      <alignment horizontal="right" vertical="top" indent="2"/>
    </xf>
    <xf numFmtId="3" fontId="17" fillId="6" borderId="0" xfId="0" applyNumberFormat="1" applyFont="1" applyFill="1" applyAlignment="1">
      <alignment horizontal="right" vertical="top" indent="2"/>
    </xf>
    <xf numFmtId="166" fontId="17" fillId="6" borderId="0" xfId="0" applyNumberFormat="1" applyFont="1" applyFill="1" applyAlignment="1">
      <alignment horizontal="right" vertical="top" indent="2"/>
    </xf>
    <xf numFmtId="0" fontId="11" fillId="0" borderId="2" xfId="0" applyFont="1" applyBorder="1" applyAlignment="1">
      <alignment horizontal="center" vertical="top" wrapText="1"/>
    </xf>
    <xf numFmtId="0" fontId="0" fillId="0" borderId="2" xfId="0" applyFont="1" applyBorder="1"/>
    <xf numFmtId="166" fontId="11" fillId="0" borderId="0" xfId="0" applyNumberFormat="1" applyFont="1" applyAlignment="1">
      <alignment horizontal="right" vertical="top" indent="1"/>
    </xf>
    <xf numFmtId="3" fontId="11" fillId="0" borderId="0" xfId="0" applyNumberFormat="1" applyFont="1" applyBorder="1" applyAlignment="1">
      <alignment horizontal="right" vertical="top" wrapText="1"/>
    </xf>
    <xf numFmtId="166" fontId="15" fillId="0" borderId="7" xfId="0" applyNumberFormat="1" applyFont="1" applyBorder="1" applyAlignment="1">
      <alignment horizontal="right" vertical="top" indent="1"/>
    </xf>
    <xf numFmtId="3" fontId="15" fillId="0" borderId="7" xfId="0" applyNumberFormat="1" applyFont="1" applyBorder="1" applyAlignment="1">
      <alignment horizontal="right" vertical="top" wrapText="1"/>
    </xf>
    <xf numFmtId="166" fontId="11" fillId="0" borderId="7" xfId="0" applyNumberFormat="1" applyFont="1" applyBorder="1" applyAlignment="1">
      <alignment horizontal="right" vertical="top" indent="1"/>
    </xf>
    <xf numFmtId="3" fontId="11" fillId="0" borderId="7" xfId="0" applyNumberFormat="1" applyFont="1" applyBorder="1" applyAlignment="1">
      <alignment horizontal="right" vertical="top" wrapText="1"/>
    </xf>
    <xf numFmtId="166" fontId="17" fillId="6" borderId="0" xfId="0" applyNumberFormat="1" applyFont="1" applyFill="1" applyAlignment="1">
      <alignment horizontal="right" vertical="top" indent="1"/>
    </xf>
    <xf numFmtId="3" fontId="11" fillId="0" borderId="1" xfId="0" applyNumberFormat="1" applyFont="1" applyFill="1" applyBorder="1" applyAlignment="1">
      <alignment horizontal="right" vertical="top" wrapText="1"/>
    </xf>
    <xf numFmtId="3" fontId="15" fillId="0" borderId="7" xfId="0" applyNumberFormat="1" applyFont="1" applyFill="1" applyBorder="1" applyAlignment="1">
      <alignment horizontal="right" vertical="top" wrapText="1"/>
    </xf>
    <xf numFmtId="3" fontId="11" fillId="0" borderId="7" xfId="0" applyNumberFormat="1" applyFont="1" applyFill="1" applyBorder="1" applyAlignment="1">
      <alignment horizontal="right" vertical="top" wrapText="1"/>
    </xf>
    <xf numFmtId="0" fontId="15" fillId="0" borderId="7" xfId="0" applyFont="1" applyFill="1" applyBorder="1" applyAlignment="1">
      <alignment horizontal="right" vertical="top" wrapText="1"/>
    </xf>
    <xf numFmtId="3" fontId="11" fillId="0" borderId="0" xfId="0" applyNumberFormat="1" applyFont="1" applyFill="1" applyBorder="1" applyAlignment="1">
      <alignment horizontal="right" vertical="top" wrapText="1"/>
    </xf>
    <xf numFmtId="3" fontId="11" fillId="3" borderId="7" xfId="0" applyNumberFormat="1" applyFont="1" applyFill="1" applyBorder="1" applyAlignment="1">
      <alignment horizontal="right" vertical="top" wrapText="1"/>
    </xf>
    <xf numFmtId="3" fontId="15" fillId="3" borderId="7" xfId="0" applyNumberFormat="1" applyFont="1" applyFill="1" applyBorder="1" applyAlignment="1">
      <alignment horizontal="right" vertical="top" wrapText="1"/>
    </xf>
    <xf numFmtId="167" fontId="17" fillId="6" borderId="0" xfId="0" applyNumberFormat="1" applyFont="1" applyFill="1" applyAlignment="1">
      <alignment horizontal="right" vertical="top" indent="1"/>
    </xf>
    <xf numFmtId="4" fontId="38" fillId="0" borderId="0" xfId="0" applyNumberFormat="1" applyFont="1" applyFill="1" applyAlignment="1">
      <alignment horizontal="right"/>
    </xf>
    <xf numFmtId="3" fontId="38" fillId="0" borderId="0" xfId="0" applyNumberFormat="1" applyFont="1" applyFill="1" applyAlignment="1">
      <alignment horizontal="right"/>
    </xf>
    <xf numFmtId="164" fontId="38" fillId="0" borderId="0" xfId="0" applyNumberFormat="1" applyFont="1" applyFill="1" applyAlignment="1">
      <alignment horizontal="right"/>
    </xf>
    <xf numFmtId="167" fontId="11" fillId="0" borderId="0" xfId="0" applyNumberFormat="1" applyFont="1" applyAlignment="1">
      <alignment horizontal="right" vertical="top"/>
    </xf>
    <xf numFmtId="167" fontId="15" fillId="0" borderId="7" xfId="0" applyNumberFormat="1" applyFont="1" applyBorder="1" applyAlignment="1">
      <alignment horizontal="right" vertical="top"/>
    </xf>
    <xf numFmtId="167" fontId="11" fillId="0" borderId="7" xfId="0" applyNumberFormat="1" applyFont="1" applyBorder="1" applyAlignment="1">
      <alignment horizontal="right" vertical="top"/>
    </xf>
    <xf numFmtId="167" fontId="11" fillId="0" borderId="0" xfId="0" applyNumberFormat="1" applyFont="1" applyBorder="1" applyAlignment="1">
      <alignment horizontal="right" vertical="top" indent="1"/>
    </xf>
    <xf numFmtId="168" fontId="11" fillId="0" borderId="0" xfId="3" applyNumberFormat="1" applyFont="1" applyBorder="1" applyAlignment="1">
      <alignment horizontal="right" vertical="top" wrapText="1" indent="1"/>
    </xf>
    <xf numFmtId="168" fontId="11" fillId="0" borderId="0" xfId="3" applyNumberFormat="1" applyFont="1" applyBorder="1" applyAlignment="1">
      <alignment horizontal="right" vertical="top"/>
    </xf>
    <xf numFmtId="168" fontId="15" fillId="0" borderId="7" xfId="3" applyNumberFormat="1" applyFont="1" applyBorder="1" applyAlignment="1">
      <alignment horizontal="right" vertical="top" wrapText="1" indent="1"/>
    </xf>
    <xf numFmtId="168" fontId="15" fillId="0" borderId="7" xfId="3" applyNumberFormat="1" applyFont="1" applyBorder="1" applyAlignment="1">
      <alignment horizontal="right" vertical="top" wrapText="1"/>
    </xf>
    <xf numFmtId="168" fontId="11" fillId="0" borderId="7" xfId="3" applyNumberFormat="1" applyFont="1" applyBorder="1" applyAlignment="1">
      <alignment horizontal="right" vertical="top" wrapText="1" indent="1"/>
    </xf>
    <xf numFmtId="168" fontId="11" fillId="0" borderId="7" xfId="3" applyNumberFormat="1" applyFont="1" applyBorder="1" applyAlignment="1">
      <alignment horizontal="right" vertical="top" wrapText="1"/>
    </xf>
    <xf numFmtId="168" fontId="11" fillId="0" borderId="0" xfId="3" applyNumberFormat="1" applyFont="1" applyBorder="1" applyAlignment="1">
      <alignment horizontal="right" vertical="top" wrapText="1"/>
    </xf>
    <xf numFmtId="0" fontId="0" fillId="0" borderId="0" xfId="0" applyAlignment="1"/>
    <xf numFmtId="3" fontId="11" fillId="0" borderId="7" xfId="0" applyNumberFormat="1" applyFont="1" applyBorder="1" applyAlignment="1">
      <alignment horizontal="right"/>
    </xf>
    <xf numFmtId="3" fontId="38" fillId="0" borderId="0" xfId="0" applyNumberFormat="1" applyFont="1"/>
    <xf numFmtId="3" fontId="28" fillId="0" borderId="0" xfId="0" applyNumberFormat="1" applyFont="1" applyFill="1"/>
    <xf numFmtId="0" fontId="38" fillId="0" borderId="0" xfId="0" applyFont="1" applyFill="1"/>
    <xf numFmtId="169" fontId="11" fillId="0" borderId="0" xfId="0" applyNumberFormat="1" applyFont="1" applyAlignment="1">
      <alignment horizontal="right" vertical="top" indent="1"/>
    </xf>
    <xf numFmtId="169" fontId="15" fillId="0" borderId="7" xfId="0" applyNumberFormat="1" applyFont="1" applyBorder="1" applyAlignment="1">
      <alignment horizontal="right" vertical="top" indent="1"/>
    </xf>
    <xf numFmtId="169" fontId="11" fillId="0" borderId="7" xfId="0" applyNumberFormat="1" applyFont="1" applyBorder="1" applyAlignment="1">
      <alignment horizontal="right" vertical="top" indent="1"/>
    </xf>
    <xf numFmtId="169" fontId="15" fillId="0" borderId="7" xfId="0" applyNumberFormat="1" applyFont="1" applyFill="1" applyBorder="1" applyAlignment="1">
      <alignment horizontal="right" vertical="top" wrapText="1" indent="1"/>
    </xf>
    <xf numFmtId="169" fontId="17" fillId="6" borderId="0" xfId="0" applyNumberFormat="1" applyFont="1" applyFill="1" applyBorder="1" applyAlignment="1">
      <alignment horizontal="right" vertical="top" indent="1"/>
    </xf>
    <xf numFmtId="164" fontId="38" fillId="0" borderId="0" xfId="0" applyNumberFormat="1" applyFont="1" applyFill="1"/>
    <xf numFmtId="166" fontId="11" fillId="0" borderId="0" xfId="0" applyNumberFormat="1" applyFont="1" applyFill="1" applyAlignment="1">
      <alignment horizontal="right" vertical="top" indent="2"/>
    </xf>
    <xf numFmtId="0" fontId="0" fillId="0" borderId="0" xfId="0" applyFont="1"/>
    <xf numFmtId="0" fontId="11" fillId="0" borderId="18" xfId="0" applyFont="1" applyBorder="1"/>
    <xf numFmtId="0" fontId="11" fillId="0" borderId="18" xfId="0" applyFont="1" applyBorder="1" applyAlignment="1">
      <alignment horizontal="right" vertical="top" indent="1"/>
    </xf>
    <xf numFmtId="0" fontId="3" fillId="0" borderId="0" xfId="0" applyFont="1" applyFill="1" applyBorder="1" applyAlignment="1">
      <alignment horizontal="center"/>
    </xf>
    <xf numFmtId="0" fontId="11" fillId="0" borderId="0" xfId="0" applyFont="1" applyBorder="1" applyAlignment="1">
      <alignment horizontal="left" vertical="top"/>
    </xf>
    <xf numFmtId="164" fontId="11" fillId="0" borderId="0" xfId="0" applyNumberFormat="1" applyFont="1" applyFill="1" applyBorder="1" applyAlignment="1">
      <alignment horizontal="right" vertical="top" indent="1"/>
    </xf>
    <xf numFmtId="0" fontId="18" fillId="0" borderId="0" xfId="0" applyFont="1" applyAlignment="1">
      <alignment horizontal="center"/>
    </xf>
    <xf numFmtId="0" fontId="14" fillId="0" borderId="13" xfId="0" applyFont="1" applyBorder="1" applyAlignment="1">
      <alignment horizontal="left" vertical="top"/>
    </xf>
    <xf numFmtId="164" fontId="11" fillId="0" borderId="13" xfId="0" applyNumberFormat="1" applyFont="1" applyFill="1" applyBorder="1" applyAlignment="1">
      <alignment horizontal="right" vertical="top" indent="1"/>
    </xf>
    <xf numFmtId="166" fontId="17" fillId="6" borderId="0" xfId="0" applyNumberFormat="1" applyFont="1" applyFill="1" applyBorder="1" applyAlignment="1">
      <alignment horizontal="right" vertical="top" indent="1"/>
    </xf>
    <xf numFmtId="0" fontId="3" fillId="0" borderId="0" xfId="0" applyFont="1" applyBorder="1"/>
    <xf numFmtId="166" fontId="0" fillId="0" borderId="0" xfId="0" applyNumberFormat="1" applyFill="1" applyBorder="1"/>
    <xf numFmtId="3" fontId="0" fillId="0" borderId="0" xfId="0" applyNumberFormat="1" applyFill="1" applyBorder="1"/>
    <xf numFmtId="165" fontId="15" fillId="0" borderId="7" xfId="0" applyNumberFormat="1" applyFont="1" applyFill="1" applyBorder="1" applyAlignment="1">
      <alignment horizontal="right" vertical="top" indent="1"/>
    </xf>
    <xf numFmtId="0" fontId="18" fillId="0" borderId="0" xfId="0" applyFont="1" applyAlignment="1">
      <alignment horizontal="left"/>
    </xf>
    <xf numFmtId="0" fontId="15" fillId="0" borderId="20" xfId="0" applyFont="1" applyFill="1" applyBorder="1" applyAlignment="1">
      <alignment horizontal="left" vertical="top" indent="1"/>
    </xf>
    <xf numFmtId="0" fontId="15" fillId="0" borderId="20" xfId="0" applyFont="1" applyFill="1" applyBorder="1" applyAlignment="1">
      <alignment horizontal="right" vertical="top" wrapText="1" indent="1"/>
    </xf>
    <xf numFmtId="165" fontId="15" fillId="0" borderId="20" xfId="0" applyNumberFormat="1" applyFont="1" applyFill="1" applyBorder="1" applyAlignment="1">
      <alignment horizontal="right" vertical="top" indent="1"/>
    </xf>
    <xf numFmtId="0" fontId="40" fillId="0" borderId="0" xfId="0" applyFont="1" applyFill="1" applyBorder="1" applyAlignment="1">
      <alignment horizontal="left"/>
    </xf>
    <xf numFmtId="0" fontId="40" fillId="0" borderId="0" xfId="0" applyFont="1" applyFill="1" applyBorder="1" applyAlignment="1">
      <alignment horizontal="center" vertical="center" wrapText="1"/>
    </xf>
    <xf numFmtId="165" fontId="40" fillId="0" borderId="0" xfId="0" applyNumberFormat="1" applyFont="1" applyFill="1" applyBorder="1"/>
    <xf numFmtId="0" fontId="41" fillId="0" borderId="0" xfId="0" applyFont="1" applyFill="1"/>
    <xf numFmtId="0" fontId="40" fillId="0" borderId="0" xfId="0" applyFont="1" applyAlignment="1">
      <alignment horizontal="right"/>
    </xf>
    <xf numFmtId="1" fontId="0" fillId="0" borderId="0" xfId="0" applyNumberFormat="1" applyFill="1" applyBorder="1"/>
    <xf numFmtId="0" fontId="11" fillId="0" borderId="18" xfId="0" applyFont="1" applyBorder="1" applyAlignment="1">
      <alignment horizontal="right" vertical="top"/>
    </xf>
    <xf numFmtId="0" fontId="11" fillId="0" borderId="7" xfId="0" applyFont="1" applyBorder="1" applyAlignment="1">
      <alignment horizontal="left" vertical="top"/>
    </xf>
    <xf numFmtId="0" fontId="11" fillId="0" borderId="7" xfId="0" applyFont="1" applyBorder="1" applyAlignment="1">
      <alignment horizontal="left" vertical="top" indent="1"/>
    </xf>
    <xf numFmtId="170" fontId="11" fillId="0" borderId="7" xfId="3" applyNumberFormat="1" applyFont="1" applyFill="1" applyBorder="1" applyAlignment="1">
      <alignment horizontal="right" vertical="top" wrapText="1"/>
    </xf>
    <xf numFmtId="165" fontId="14" fillId="5" borderId="7" xfId="0" applyNumberFormat="1" applyFont="1" applyFill="1" applyBorder="1" applyAlignment="1">
      <alignment vertical="top"/>
    </xf>
    <xf numFmtId="0" fontId="11" fillId="0" borderId="13" xfId="0" applyFont="1" applyBorder="1" applyAlignment="1">
      <alignment horizontal="left" vertical="top" indent="1"/>
    </xf>
    <xf numFmtId="167" fontId="11" fillId="0" borderId="13" xfId="0" applyNumberFormat="1" applyFont="1" applyBorder="1" applyAlignment="1">
      <alignment horizontal="right" vertical="top"/>
    </xf>
    <xf numFmtId="3" fontId="23" fillId="5" borderId="7" xfId="0" applyNumberFormat="1" applyFont="1" applyFill="1" applyBorder="1" applyAlignment="1">
      <alignment vertical="top"/>
    </xf>
    <xf numFmtId="9" fontId="0" fillId="0" borderId="0" xfId="1" applyFont="1"/>
    <xf numFmtId="171" fontId="11" fillId="0" borderId="13" xfId="1" applyNumberFormat="1" applyFont="1" applyFill="1" applyBorder="1" applyAlignment="1">
      <alignment horizontal="right" vertical="top"/>
    </xf>
    <xf numFmtId="166" fontId="17" fillId="6" borderId="0" xfId="0" applyNumberFormat="1" applyFont="1" applyFill="1" applyBorder="1" applyAlignment="1">
      <alignment horizontal="right" vertical="top"/>
    </xf>
    <xf numFmtId="0" fontId="24" fillId="0" borderId="0" xfId="0" applyFont="1" applyAlignment="1">
      <alignment vertical="top" wrapText="1"/>
    </xf>
    <xf numFmtId="0" fontId="0" fillId="0" borderId="0" xfId="0" applyFill="1" applyAlignment="1">
      <alignment vertical="top"/>
    </xf>
    <xf numFmtId="0" fontId="11" fillId="0" borderId="2" xfId="0" applyFont="1" applyBorder="1" applyAlignment="1">
      <alignment horizontal="center" vertical="top"/>
    </xf>
    <xf numFmtId="0" fontId="10" fillId="0" borderId="0" xfId="0" applyFont="1" applyBorder="1" applyAlignment="1">
      <alignment vertical="top" wrapText="1"/>
    </xf>
    <xf numFmtId="0" fontId="11" fillId="0" borderId="0" xfId="0" applyFont="1" applyBorder="1" applyAlignment="1">
      <alignment horizontal="right" vertical="center"/>
    </xf>
    <xf numFmtId="0" fontId="11" fillId="0" borderId="0" xfId="0" applyFont="1" applyBorder="1" applyAlignment="1">
      <alignment horizontal="right" vertical="center" indent="1"/>
    </xf>
    <xf numFmtId="164" fontId="14" fillId="5" borderId="7" xfId="0" applyNumberFormat="1" applyFont="1" applyFill="1" applyBorder="1" applyAlignment="1">
      <alignment horizontal="right" vertical="top"/>
    </xf>
    <xf numFmtId="164" fontId="11" fillId="0" borderId="7" xfId="0" applyNumberFormat="1" applyFont="1" applyFill="1" applyBorder="1" applyAlignment="1">
      <alignment horizontal="right" vertical="top"/>
    </xf>
    <xf numFmtId="0" fontId="10" fillId="0" borderId="13" xfId="0" applyFont="1" applyBorder="1" applyAlignment="1">
      <alignment vertical="top" wrapText="1"/>
    </xf>
    <xf numFmtId="0" fontId="11" fillId="0" borderId="7" xfId="0" applyFont="1" applyBorder="1" applyAlignment="1">
      <alignment horizontal="right" vertical="top"/>
    </xf>
    <xf numFmtId="3" fontId="11" fillId="0" borderId="7" xfId="0" applyNumberFormat="1" applyFont="1" applyFill="1" applyBorder="1" applyAlignment="1">
      <alignment horizontal="right" vertical="top" indent="2"/>
    </xf>
    <xf numFmtId="166" fontId="11" fillId="0" borderId="7" xfId="0" applyNumberFormat="1" applyFont="1" applyBorder="1" applyAlignment="1">
      <alignment horizontal="right" vertical="top"/>
    </xf>
    <xf numFmtId="1" fontId="11" fillId="0" borderId="7" xfId="0" applyNumberFormat="1" applyFont="1" applyBorder="1" applyAlignment="1">
      <alignment horizontal="right" vertical="top"/>
    </xf>
    <xf numFmtId="164" fontId="11" fillId="0" borderId="7" xfId="0" applyNumberFormat="1" applyFont="1" applyFill="1" applyBorder="1" applyAlignment="1">
      <alignment horizontal="right" vertical="top" indent="2"/>
    </xf>
    <xf numFmtId="3" fontId="14" fillId="0" borderId="7" xfId="0" applyNumberFormat="1" applyFont="1" applyFill="1" applyBorder="1" applyAlignment="1">
      <alignment horizontal="right" vertical="top"/>
    </xf>
    <xf numFmtId="164" fontId="14" fillId="0" borderId="7" xfId="0" applyNumberFormat="1" applyFont="1" applyFill="1" applyBorder="1" applyAlignment="1">
      <alignment horizontal="right" vertical="top"/>
    </xf>
    <xf numFmtId="1" fontId="0" fillId="0" borderId="0" xfId="0" applyNumberFormat="1"/>
    <xf numFmtId="0" fontId="11" fillId="0" borderId="11" xfId="0" applyFont="1" applyBorder="1" applyAlignment="1">
      <alignment horizontal="left" vertical="top" indent="1"/>
    </xf>
    <xf numFmtId="3" fontId="11" fillId="0" borderId="11" xfId="0" applyNumberFormat="1" applyFont="1" applyFill="1" applyBorder="1" applyAlignment="1">
      <alignment horizontal="right" vertical="top"/>
    </xf>
    <xf numFmtId="166" fontId="11" fillId="0" borderId="11" xfId="0" applyNumberFormat="1" applyFont="1" applyBorder="1" applyAlignment="1">
      <alignment horizontal="right" vertical="top" indent="2"/>
    </xf>
    <xf numFmtId="166" fontId="11" fillId="0" borderId="20" xfId="0" applyNumberFormat="1" applyFont="1" applyBorder="1" applyAlignment="1">
      <alignment horizontal="right" vertical="top" indent="2"/>
    </xf>
    <xf numFmtId="164" fontId="14" fillId="0" borderId="20" xfId="0" applyNumberFormat="1" applyFont="1" applyFill="1" applyBorder="1" applyAlignment="1">
      <alignment horizontal="right" vertical="top"/>
    </xf>
    <xf numFmtId="0" fontId="40" fillId="0" borderId="0" xfId="0" applyFont="1" applyFill="1"/>
    <xf numFmtId="3" fontId="38" fillId="0" borderId="0" xfId="0" applyNumberFormat="1" applyFont="1" applyFill="1" applyBorder="1" applyAlignment="1">
      <alignment horizontal="right"/>
    </xf>
    <xf numFmtId="0" fontId="0" fillId="0" borderId="2" xfId="0" applyFill="1" applyBorder="1"/>
    <xf numFmtId="0" fontId="14" fillId="0" borderId="2" xfId="0" applyFont="1" applyBorder="1" applyAlignment="1">
      <alignment horizontal="center" vertical="top" wrapText="1"/>
    </xf>
    <xf numFmtId="3" fontId="17" fillId="6" borderId="0" xfId="0" applyNumberFormat="1" applyFont="1" applyFill="1" applyBorder="1" applyAlignment="1">
      <alignment horizontal="right" vertical="top" indent="2"/>
    </xf>
    <xf numFmtId="0" fontId="11" fillId="0" borderId="0" xfId="0" applyFont="1" applyBorder="1" applyAlignment="1">
      <alignment horizontal="left" vertical="top" indent="1"/>
    </xf>
    <xf numFmtId="3" fontId="14" fillId="0" borderId="0" xfId="0" applyNumberFormat="1" applyFont="1" applyBorder="1" applyAlignment="1">
      <alignment horizontal="right" vertical="top" indent="2"/>
    </xf>
    <xf numFmtId="3" fontId="14" fillId="0" borderId="0" xfId="0" applyNumberFormat="1" applyFont="1" applyBorder="1" applyAlignment="1">
      <alignment horizontal="right" vertical="top"/>
    </xf>
    <xf numFmtId="3" fontId="14" fillId="0" borderId="0" xfId="0" applyNumberFormat="1" applyFont="1" applyFill="1" applyBorder="1" applyAlignment="1">
      <alignment horizontal="right" vertical="top" indent="2"/>
    </xf>
    <xf numFmtId="3" fontId="14" fillId="0" borderId="0" xfId="0" applyNumberFormat="1" applyFont="1" applyFill="1" applyBorder="1" applyAlignment="1">
      <alignment horizontal="right" vertical="top"/>
    </xf>
    <xf numFmtId="0" fontId="11" fillId="0" borderId="7" xfId="0" applyFont="1" applyFill="1" applyBorder="1" applyAlignment="1">
      <alignment horizontal="right" vertical="top" wrapText="1" indent="2"/>
    </xf>
    <xf numFmtId="0" fontId="11" fillId="0" borderId="7" xfId="0" applyFont="1" applyFill="1" applyBorder="1" applyAlignment="1">
      <alignment horizontal="right" vertical="top" wrapText="1"/>
    </xf>
    <xf numFmtId="0" fontId="11" fillId="0" borderId="13" xfId="0" applyFont="1" applyFill="1" applyBorder="1" applyAlignment="1">
      <alignment horizontal="left" vertical="top" indent="1"/>
    </xf>
    <xf numFmtId="3" fontId="11" fillId="0" borderId="13" xfId="0" applyNumberFormat="1" applyFont="1" applyFill="1" applyBorder="1" applyAlignment="1">
      <alignment horizontal="right" vertical="top" indent="2"/>
    </xf>
    <xf numFmtId="0" fontId="0" fillId="0" borderId="0" xfId="0" applyFill="1" applyBorder="1" applyAlignment="1">
      <alignment horizontal="right"/>
    </xf>
    <xf numFmtId="0" fontId="0" fillId="0" borderId="0" xfId="0" applyFill="1" applyBorder="1"/>
    <xf numFmtId="10" fontId="0" fillId="0" borderId="0" xfId="1" applyNumberFormat="1" applyFont="1" applyFill="1" applyBorder="1"/>
    <xf numFmtId="3" fontId="0" fillId="0" borderId="0" xfId="0" applyNumberFormat="1" applyFill="1"/>
    <xf numFmtId="0" fontId="17" fillId="6" borderId="0" xfId="0" applyFont="1" applyFill="1" applyBorder="1" applyAlignment="1">
      <alignment wrapText="1"/>
    </xf>
    <xf numFmtId="0" fontId="15" fillId="0" borderId="0" xfId="0" applyFont="1" applyBorder="1" applyAlignment="1">
      <alignment horizontal="left" vertical="top" wrapText="1" indent="1"/>
    </xf>
    <xf numFmtId="3" fontId="16" fillId="0" borderId="0" xfId="0" applyNumberFormat="1" applyFont="1" applyBorder="1" applyAlignment="1">
      <alignment horizontal="right" indent="2"/>
    </xf>
    <xf numFmtId="3" fontId="16" fillId="0" borderId="0" xfId="0" applyNumberFormat="1" applyFont="1" applyBorder="1" applyAlignment="1">
      <alignment horizontal="right"/>
    </xf>
    <xf numFmtId="3" fontId="16" fillId="0" borderId="0" xfId="0" applyNumberFormat="1" applyFont="1" applyFill="1" applyBorder="1" applyAlignment="1">
      <alignment horizontal="right" indent="2"/>
    </xf>
    <xf numFmtId="3" fontId="16" fillId="0" borderId="0" xfId="0" applyNumberFormat="1" applyFont="1" applyFill="1" applyBorder="1" applyAlignment="1">
      <alignment horizontal="right"/>
    </xf>
    <xf numFmtId="0" fontId="15" fillId="0" borderId="7" xfId="0" applyFont="1" applyBorder="1" applyAlignment="1">
      <alignment horizontal="left" vertical="top" indent="1"/>
    </xf>
    <xf numFmtId="3" fontId="16" fillId="0" borderId="7" xfId="0" applyNumberFormat="1" applyFont="1" applyBorder="1" applyAlignment="1">
      <alignment horizontal="right" vertical="top" indent="2"/>
    </xf>
    <xf numFmtId="3" fontId="16" fillId="0" borderId="7" xfId="0" applyNumberFormat="1" applyFont="1" applyBorder="1" applyAlignment="1">
      <alignment horizontal="right" vertical="top"/>
    </xf>
    <xf numFmtId="3" fontId="16" fillId="0" borderId="7" xfId="0" applyNumberFormat="1" applyFont="1" applyFill="1" applyBorder="1" applyAlignment="1">
      <alignment horizontal="right" vertical="top" indent="2"/>
    </xf>
    <xf numFmtId="3" fontId="16" fillId="0" borderId="7" xfId="0" applyNumberFormat="1" applyFont="1" applyFill="1" applyBorder="1" applyAlignment="1">
      <alignment horizontal="right" vertical="top"/>
    </xf>
    <xf numFmtId="3" fontId="15" fillId="0" borderId="7" xfId="0" applyNumberFormat="1" applyFont="1" applyFill="1" applyBorder="1" applyAlignment="1">
      <alignment horizontal="right" vertical="top" indent="2"/>
    </xf>
    <xf numFmtId="0" fontId="15" fillId="0" borderId="20" xfId="0" applyFont="1" applyFill="1" applyBorder="1" applyAlignment="1">
      <alignment horizontal="right" vertical="top" wrapText="1" indent="2"/>
    </xf>
    <xf numFmtId="0" fontId="15" fillId="0" borderId="20" xfId="0" applyFont="1" applyFill="1" applyBorder="1" applyAlignment="1">
      <alignment horizontal="right" vertical="top" wrapText="1"/>
    </xf>
    <xf numFmtId="3" fontId="15" fillId="0" borderId="20" xfId="0" applyNumberFormat="1" applyFont="1" applyFill="1" applyBorder="1" applyAlignment="1">
      <alignment horizontal="right" vertical="top" indent="2"/>
    </xf>
    <xf numFmtId="3" fontId="15" fillId="0" borderId="20" xfId="0" applyNumberFormat="1" applyFont="1" applyFill="1" applyBorder="1" applyAlignment="1">
      <alignment horizontal="right" vertical="top"/>
    </xf>
    <xf numFmtId="3" fontId="16" fillId="0" borderId="20" xfId="0" applyNumberFormat="1" applyFont="1" applyFill="1" applyBorder="1" applyAlignment="1">
      <alignment horizontal="right" vertical="top" indent="2"/>
    </xf>
    <xf numFmtId="3" fontId="16" fillId="0" borderId="20" xfId="0" applyNumberFormat="1" applyFont="1" applyFill="1" applyBorder="1" applyAlignment="1">
      <alignment horizontal="right" vertical="top"/>
    </xf>
    <xf numFmtId="0" fontId="0" fillId="0" borderId="0" xfId="0" applyFill="1" applyBorder="1" applyAlignment="1">
      <alignment horizontal="right" vertical="center" wrapText="1"/>
    </xf>
    <xf numFmtId="0" fontId="41" fillId="0" borderId="0" xfId="0" applyFont="1"/>
    <xf numFmtId="0" fontId="0" fillId="0" borderId="0" xfId="0" applyFill="1" applyBorder="1" applyAlignment="1">
      <alignment horizontal="center" vertical="center" wrapText="1"/>
    </xf>
    <xf numFmtId="0" fontId="0" fillId="0" borderId="1" xfId="0" applyBorder="1" applyAlignment="1">
      <alignment horizontal="center" vertical="top"/>
    </xf>
    <xf numFmtId="0" fontId="0" fillId="0" borderId="2" xfId="0" applyBorder="1" applyAlignment="1">
      <alignment horizontal="center" vertical="top"/>
    </xf>
    <xf numFmtId="3" fontId="11" fillId="0" borderId="0" xfId="0" applyNumberFormat="1" applyFont="1" applyFill="1" applyBorder="1" applyAlignment="1">
      <alignment horizontal="right" indent="2"/>
    </xf>
    <xf numFmtId="3" fontId="11" fillId="0" borderId="0" xfId="0" applyNumberFormat="1" applyFont="1" applyFill="1" applyBorder="1" applyAlignment="1">
      <alignment horizontal="right"/>
    </xf>
    <xf numFmtId="3" fontId="11" fillId="0" borderId="7" xfId="0" applyNumberFormat="1" applyFont="1" applyFill="1" applyBorder="1" applyAlignment="1">
      <alignment horizontal="right" indent="2"/>
    </xf>
    <xf numFmtId="3" fontId="11" fillId="0" borderId="7" xfId="0" applyNumberFormat="1" applyFont="1" applyFill="1" applyBorder="1" applyAlignment="1">
      <alignment horizontal="right"/>
    </xf>
    <xf numFmtId="0" fontId="11" fillId="0" borderId="20" xfId="0" applyFont="1" applyBorder="1" applyAlignment="1">
      <alignment horizontal="left" vertical="top"/>
    </xf>
    <xf numFmtId="3" fontId="11" fillId="0" borderId="20" xfId="0" applyNumberFormat="1" applyFont="1" applyFill="1" applyBorder="1" applyAlignment="1">
      <alignment horizontal="right" indent="2"/>
    </xf>
    <xf numFmtId="3" fontId="11" fillId="0" borderId="20" xfId="0" applyNumberFormat="1" applyFont="1" applyFill="1" applyBorder="1" applyAlignment="1">
      <alignment horizontal="right"/>
    </xf>
    <xf numFmtId="3" fontId="0" fillId="0" borderId="0" xfId="0" applyNumberFormat="1" applyFill="1" applyBorder="1" applyAlignment="1">
      <alignment horizontal="right"/>
    </xf>
    <xf numFmtId="3" fontId="2" fillId="0" borderId="0" xfId="0" applyNumberFormat="1" applyFont="1" applyFill="1" applyBorder="1" applyAlignment="1">
      <alignment horizontal="right"/>
    </xf>
    <xf numFmtId="0" fontId="0" fillId="0" borderId="0" xfId="0" applyFill="1" applyAlignment="1">
      <alignment horizontal="right"/>
    </xf>
    <xf numFmtId="0" fontId="14" fillId="0" borderId="2" xfId="0" applyFont="1" applyBorder="1" applyAlignment="1">
      <alignment horizontal="center" vertical="top" wrapText="1"/>
    </xf>
    <xf numFmtId="169" fontId="17" fillId="6" borderId="0" xfId="0" applyNumberFormat="1" applyFont="1" applyFill="1" applyBorder="1" applyAlignment="1">
      <alignment horizontal="right" vertical="top"/>
    </xf>
    <xf numFmtId="0" fontId="15" fillId="0" borderId="0" xfId="0" applyFont="1" applyBorder="1" applyAlignment="1">
      <alignment horizontal="left" vertical="top" indent="1"/>
    </xf>
    <xf numFmtId="0" fontId="15" fillId="0" borderId="0" xfId="0" applyFont="1" applyFill="1" applyBorder="1" applyAlignment="1">
      <alignment horizontal="right" vertical="top" wrapText="1" indent="2"/>
    </xf>
    <xf numFmtId="0" fontId="15" fillId="0" borderId="0" xfId="0" applyFont="1" applyFill="1" applyBorder="1" applyAlignment="1">
      <alignment horizontal="right" vertical="top" wrapText="1" indent="1"/>
    </xf>
    <xf numFmtId="0" fontId="15" fillId="0" borderId="0" xfId="0" applyFont="1" applyFill="1" applyBorder="1" applyAlignment="1">
      <alignment horizontal="right" vertical="top"/>
    </xf>
    <xf numFmtId="3" fontId="16" fillId="0" borderId="0" xfId="0" applyNumberFormat="1" applyFont="1" applyFill="1" applyBorder="1" applyAlignment="1">
      <alignment horizontal="right" vertical="top" indent="2"/>
    </xf>
    <xf numFmtId="3" fontId="16" fillId="0" borderId="0" xfId="0" applyNumberFormat="1" applyFont="1" applyFill="1" applyBorder="1" applyAlignment="1">
      <alignment horizontal="right" vertical="top"/>
    </xf>
    <xf numFmtId="169" fontId="15" fillId="0" borderId="0" xfId="0" applyNumberFormat="1" applyFont="1" applyBorder="1" applyAlignment="1">
      <alignment horizontal="right" vertical="top"/>
    </xf>
    <xf numFmtId="0" fontId="15" fillId="0" borderId="7" xfId="0" applyFont="1" applyFill="1" applyBorder="1" applyAlignment="1">
      <alignment horizontal="right" vertical="top" wrapText="1" indent="2"/>
    </xf>
    <xf numFmtId="0" fontId="15" fillId="0" borderId="7" xfId="0" applyFont="1" applyFill="1" applyBorder="1" applyAlignment="1">
      <alignment horizontal="right" vertical="top"/>
    </xf>
    <xf numFmtId="169" fontId="15" fillId="0" borderId="7" xfId="0" applyNumberFormat="1" applyFont="1" applyBorder="1" applyAlignment="1">
      <alignment horizontal="right" vertical="top"/>
    </xf>
    <xf numFmtId="0" fontId="15" fillId="0" borderId="13" xfId="0" applyFont="1" applyFill="1" applyBorder="1" applyAlignment="1">
      <alignment horizontal="left" vertical="top" indent="1"/>
    </xf>
    <xf numFmtId="0" fontId="15" fillId="0" borderId="13" xfId="0" applyFont="1" applyFill="1" applyBorder="1" applyAlignment="1">
      <alignment horizontal="right" vertical="top" wrapText="1" indent="2"/>
    </xf>
    <xf numFmtId="0" fontId="15" fillId="0" borderId="13" xfId="0" applyFont="1" applyFill="1" applyBorder="1" applyAlignment="1">
      <alignment horizontal="right" vertical="top" wrapText="1" indent="1"/>
    </xf>
    <xf numFmtId="0" fontId="15" fillId="0" borderId="13" xfId="0" applyFont="1" applyFill="1" applyBorder="1" applyAlignment="1">
      <alignment horizontal="right" vertical="top"/>
    </xf>
    <xf numFmtId="3" fontId="16" fillId="0" borderId="13" xfId="0" applyNumberFormat="1" applyFont="1" applyFill="1" applyBorder="1" applyAlignment="1">
      <alignment horizontal="right" vertical="top" indent="2"/>
    </xf>
    <xf numFmtId="3" fontId="16" fillId="0" borderId="13" xfId="0" applyNumberFormat="1" applyFont="1" applyFill="1" applyBorder="1" applyAlignment="1">
      <alignment horizontal="right" vertical="top"/>
    </xf>
    <xf numFmtId="169" fontId="15" fillId="0" borderId="13" xfId="0" applyNumberFormat="1" applyFont="1" applyBorder="1" applyAlignment="1">
      <alignment horizontal="right" vertical="top"/>
    </xf>
    <xf numFmtId="0" fontId="17" fillId="6" borderId="11" xfId="0" applyFont="1" applyFill="1" applyBorder="1" applyAlignment="1">
      <alignment horizontal="left" vertical="top"/>
    </xf>
    <xf numFmtId="0" fontId="17" fillId="6" borderId="11" xfId="0" applyFont="1" applyFill="1" applyBorder="1" applyAlignment="1">
      <alignment horizontal="right" vertical="top" wrapText="1" indent="2"/>
    </xf>
    <xf numFmtId="0" fontId="17" fillId="6" borderId="11" xfId="0" applyFont="1" applyFill="1" applyBorder="1" applyAlignment="1">
      <alignment horizontal="right" vertical="top" wrapText="1" indent="1"/>
    </xf>
    <xf numFmtId="0" fontId="17" fillId="6" borderId="11" xfId="0" applyFont="1" applyFill="1" applyBorder="1" applyAlignment="1">
      <alignment horizontal="right" vertical="top"/>
    </xf>
    <xf numFmtId="3" fontId="17" fillId="6" borderId="11" xfId="0" applyNumberFormat="1" applyFont="1" applyFill="1" applyBorder="1" applyAlignment="1">
      <alignment horizontal="right" vertical="top" indent="2"/>
    </xf>
    <xf numFmtId="3" fontId="17" fillId="6" borderId="11" xfId="0" applyNumberFormat="1" applyFont="1" applyFill="1" applyBorder="1" applyAlignment="1">
      <alignment horizontal="right" vertical="top"/>
    </xf>
    <xf numFmtId="169" fontId="17" fillId="6" borderId="11" xfId="0" applyNumberFormat="1" applyFont="1" applyFill="1" applyBorder="1" applyAlignment="1">
      <alignment horizontal="right" vertical="top"/>
    </xf>
    <xf numFmtId="0" fontId="19" fillId="0" borderId="0" xfId="0" applyFont="1" applyBorder="1" applyAlignment="1">
      <alignment wrapText="1"/>
    </xf>
    <xf numFmtId="3" fontId="0" fillId="0" borderId="4" xfId="0" applyNumberFormat="1" applyFill="1" applyBorder="1" applyAlignment="1">
      <alignment horizontal="right"/>
    </xf>
    <xf numFmtId="0" fontId="28" fillId="0" borderId="0" xfId="0" applyFont="1" applyFill="1" applyBorder="1" applyAlignment="1">
      <alignment horizontal="center"/>
    </xf>
    <xf numFmtId="0" fontId="28" fillId="0" borderId="0" xfId="0" applyFont="1" applyFill="1" applyBorder="1" applyAlignment="1">
      <alignment horizontal="left" vertical="top"/>
    </xf>
    <xf numFmtId="9" fontId="28" fillId="0" borderId="0" xfId="1" applyFont="1" applyFill="1" applyBorder="1" applyAlignment="1">
      <alignment horizontal="center"/>
    </xf>
    <xf numFmtId="0" fontId="15" fillId="0" borderId="7" xfId="0" applyFont="1" applyBorder="1" applyAlignment="1">
      <alignment horizontal="left" vertical="top" wrapText="1" indent="1"/>
    </xf>
    <xf numFmtId="0" fontId="15" fillId="0" borderId="7" xfId="0" applyFont="1" applyFill="1" applyBorder="1" applyAlignment="1">
      <alignment horizontal="right" wrapText="1" indent="2"/>
    </xf>
    <xf numFmtId="0" fontId="15" fillId="0" borderId="7" xfId="0" applyFont="1" applyFill="1" applyBorder="1" applyAlignment="1">
      <alignment horizontal="right" wrapText="1"/>
    </xf>
    <xf numFmtId="0" fontId="15" fillId="0" borderId="7" xfId="0" applyFont="1" applyFill="1" applyBorder="1" applyAlignment="1">
      <alignment horizontal="right"/>
    </xf>
    <xf numFmtId="0" fontId="10" fillId="0" borderId="7" xfId="0" applyFont="1" applyFill="1" applyBorder="1" applyAlignment="1">
      <alignment horizontal="left" vertical="top" wrapText="1"/>
    </xf>
    <xf numFmtId="3" fontId="14" fillId="0" borderId="7" xfId="0" applyNumberFormat="1" applyFont="1" applyFill="1" applyBorder="1" applyAlignment="1">
      <alignment horizontal="right" vertical="top" indent="2"/>
    </xf>
    <xf numFmtId="172" fontId="14" fillId="0" borderId="7" xfId="1" applyNumberFormat="1" applyFont="1" applyFill="1" applyBorder="1" applyAlignment="1">
      <alignment horizontal="right" vertical="top"/>
    </xf>
    <xf numFmtId="3" fontId="15" fillId="0" borderId="7" xfId="0" applyNumberFormat="1" applyFont="1" applyFill="1" applyBorder="1" applyAlignment="1">
      <alignment horizontal="right" vertical="top" wrapText="1" indent="2"/>
    </xf>
    <xf numFmtId="0" fontId="15" fillId="0" borderId="20" xfId="0" applyFont="1" applyFill="1" applyBorder="1" applyAlignment="1">
      <alignment horizontal="right" vertical="top"/>
    </xf>
    <xf numFmtId="0" fontId="19" fillId="0" borderId="21" xfId="0" applyFont="1" applyBorder="1" applyAlignment="1">
      <alignment wrapText="1"/>
    </xf>
    <xf numFmtId="3" fontId="0" fillId="0" borderId="0" xfId="0" applyNumberFormat="1" applyFill="1" applyBorder="1" applyAlignment="1">
      <alignment horizontal="center" vertical="center" wrapText="1"/>
    </xf>
    <xf numFmtId="3" fontId="28" fillId="0" borderId="0" xfId="0" applyNumberFormat="1" applyFont="1" applyFill="1" applyBorder="1" applyAlignment="1">
      <alignment horizontal="center"/>
    </xf>
    <xf numFmtId="169" fontId="15" fillId="0" borderId="0" xfId="0" applyNumberFormat="1" applyFont="1" applyBorder="1" applyAlignment="1">
      <alignment horizontal="right"/>
    </xf>
    <xf numFmtId="3" fontId="15" fillId="0" borderId="7" xfId="0" applyNumberFormat="1" applyFont="1" applyFill="1" applyBorder="1" applyAlignment="1">
      <alignment horizontal="right" indent="2"/>
    </xf>
    <xf numFmtId="3" fontId="15" fillId="0" borderId="7" xfId="0" applyNumberFormat="1" applyFont="1" applyFill="1" applyBorder="1" applyAlignment="1">
      <alignment horizontal="right"/>
    </xf>
    <xf numFmtId="169" fontId="15" fillId="0" borderId="7" xfId="0" applyNumberFormat="1" applyFont="1" applyBorder="1" applyAlignment="1">
      <alignment horizontal="right"/>
    </xf>
    <xf numFmtId="3" fontId="16" fillId="0" borderId="7" xfId="0" applyNumberFormat="1" applyFont="1" applyFill="1" applyBorder="1" applyAlignment="1">
      <alignment horizontal="right" indent="2"/>
    </xf>
    <xf numFmtId="3" fontId="16" fillId="0" borderId="7" xfId="0" applyNumberFormat="1" applyFont="1" applyFill="1" applyBorder="1" applyAlignment="1">
      <alignment horizontal="right"/>
    </xf>
    <xf numFmtId="169" fontId="15" fillId="0" borderId="20" xfId="0" applyNumberFormat="1" applyFont="1" applyBorder="1" applyAlignment="1">
      <alignment horizontal="right" vertical="top"/>
    </xf>
    <xf numFmtId="3" fontId="14" fillId="0" borderId="0" xfId="0" applyNumberFormat="1" applyFont="1" applyBorder="1" applyAlignment="1">
      <alignment horizontal="right" vertical="top" indent="1"/>
    </xf>
    <xf numFmtId="169" fontId="11" fillId="0" borderId="0" xfId="0" applyNumberFormat="1" applyFont="1" applyAlignment="1">
      <alignment horizontal="right" vertical="top"/>
    </xf>
    <xf numFmtId="0" fontId="14" fillId="0" borderId="7" xfId="0" applyFont="1" applyBorder="1" applyAlignment="1">
      <alignment horizontal="left" vertical="top"/>
    </xf>
    <xf numFmtId="3" fontId="14" fillId="0" borderId="7" xfId="0" applyNumberFormat="1" applyFont="1" applyBorder="1" applyAlignment="1">
      <alignment horizontal="right" vertical="top" indent="2"/>
    </xf>
    <xf numFmtId="3" fontId="14" fillId="0" borderId="7" xfId="0" applyNumberFormat="1" applyFont="1" applyBorder="1" applyAlignment="1">
      <alignment horizontal="right" vertical="top" indent="1"/>
    </xf>
    <xf numFmtId="169" fontId="11" fillId="0" borderId="7" xfId="0" applyNumberFormat="1" applyFont="1" applyBorder="1" applyAlignment="1">
      <alignment horizontal="right" vertical="top"/>
    </xf>
    <xf numFmtId="3" fontId="14" fillId="0" borderId="20" xfId="0" applyNumberFormat="1" applyFont="1" applyBorder="1" applyAlignment="1">
      <alignment horizontal="right" vertical="top" indent="2"/>
    </xf>
    <xf numFmtId="3" fontId="14" fillId="0" borderId="20" xfId="0" applyNumberFormat="1" applyFont="1" applyBorder="1" applyAlignment="1">
      <alignment horizontal="right" vertical="top" indent="1"/>
    </xf>
    <xf numFmtId="169" fontId="11" fillId="0" borderId="20" xfId="0" applyNumberFormat="1" applyFont="1" applyBorder="1" applyAlignment="1">
      <alignment horizontal="right" vertical="top"/>
    </xf>
    <xf numFmtId="3" fontId="14" fillId="0" borderId="7" xfId="0" applyNumberFormat="1" applyFont="1" applyBorder="1" applyAlignment="1">
      <alignment horizontal="right" vertical="top"/>
    </xf>
    <xf numFmtId="3" fontId="14" fillId="0" borderId="20" xfId="0" applyNumberFormat="1" applyFont="1" applyBorder="1" applyAlignment="1">
      <alignment horizontal="right" vertical="top"/>
    </xf>
    <xf numFmtId="3" fontId="14" fillId="0" borderId="20" xfId="0" applyNumberFormat="1" applyFont="1" applyFill="1" applyBorder="1" applyAlignment="1">
      <alignment horizontal="right" vertical="top" indent="2"/>
    </xf>
    <xf numFmtId="3" fontId="14" fillId="0" borderId="20" xfId="0" applyNumberFormat="1" applyFont="1" applyFill="1" applyBorder="1" applyAlignment="1">
      <alignment horizontal="right" vertical="top"/>
    </xf>
    <xf numFmtId="169" fontId="11" fillId="0" borderId="7" xfId="1" applyNumberFormat="1" applyFont="1" applyFill="1" applyBorder="1" applyAlignment="1">
      <alignment horizontal="right" vertical="top"/>
    </xf>
    <xf numFmtId="169" fontId="11" fillId="0" borderId="13" xfId="0" applyNumberFormat="1" applyFont="1" applyBorder="1" applyAlignment="1">
      <alignment horizontal="right" vertical="top"/>
    </xf>
    <xf numFmtId="0" fontId="11" fillId="0" borderId="1" xfId="0" applyFont="1" applyBorder="1"/>
    <xf numFmtId="0" fontId="11" fillId="0" borderId="2" xfId="0" applyFont="1" applyBorder="1"/>
    <xf numFmtId="0" fontId="11" fillId="0" borderId="0" xfId="0" quotePrefix="1" applyFont="1" applyBorder="1" applyAlignment="1">
      <alignment horizontal="left" vertical="top"/>
    </xf>
    <xf numFmtId="3" fontId="14" fillId="0" borderId="0" xfId="0" applyNumberFormat="1" applyFont="1" applyFill="1" applyBorder="1" applyAlignment="1">
      <alignment horizontal="right" vertical="top" indent="1"/>
    </xf>
    <xf numFmtId="0" fontId="11" fillId="0" borderId="7" xfId="0" quotePrefix="1" applyFont="1" applyBorder="1" applyAlignment="1">
      <alignment horizontal="left" vertical="top" indent="1"/>
    </xf>
    <xf numFmtId="0" fontId="11" fillId="0" borderId="7" xfId="0" applyFont="1" applyBorder="1" applyAlignment="1">
      <alignment vertical="top"/>
    </xf>
    <xf numFmtId="0" fontId="11" fillId="0" borderId="20" xfId="0" quotePrefix="1" applyFont="1" applyBorder="1" applyAlignment="1">
      <alignment horizontal="left" vertical="top" indent="1"/>
    </xf>
    <xf numFmtId="166" fontId="11" fillId="0" borderId="20" xfId="0" applyNumberFormat="1" applyFont="1" applyBorder="1" applyAlignment="1">
      <alignment horizontal="right" vertical="top"/>
    </xf>
    <xf numFmtId="166" fontId="11" fillId="0" borderId="20" xfId="0" applyNumberFormat="1" applyFont="1" applyBorder="1" applyAlignment="1">
      <alignment horizontal="right" vertical="top" indent="1"/>
    </xf>
    <xf numFmtId="0" fontId="14" fillId="0" borderId="2" xfId="0" applyFont="1" applyBorder="1" applyAlignment="1">
      <alignment horizontal="center" vertical="center" wrapText="1"/>
    </xf>
    <xf numFmtId="3" fontId="16" fillId="0" borderId="0" xfId="0" applyNumberFormat="1" applyFont="1" applyFill="1" applyBorder="1" applyAlignment="1">
      <alignment horizontal="right" vertical="top" indent="1"/>
    </xf>
    <xf numFmtId="0" fontId="11" fillId="0" borderId="0" xfId="0" applyFont="1" applyFill="1" applyBorder="1" applyAlignment="1">
      <alignment horizontal="right" vertical="top" indent="2"/>
    </xf>
    <xf numFmtId="0" fontId="11" fillId="0" borderId="0" xfId="0" applyFont="1" applyFill="1" applyBorder="1" applyAlignment="1">
      <alignment horizontal="right" vertical="top" indent="1"/>
    </xf>
    <xf numFmtId="3" fontId="16" fillId="0" borderId="0" xfId="0" applyNumberFormat="1" applyFont="1" applyBorder="1" applyAlignment="1">
      <alignment horizontal="right" vertical="top" indent="2"/>
    </xf>
    <xf numFmtId="0" fontId="15" fillId="0" borderId="11" xfId="0" applyFont="1" applyBorder="1" applyAlignment="1">
      <alignment horizontal="left" vertical="top" indent="1"/>
    </xf>
    <xf numFmtId="3" fontId="16" fillId="0" borderId="11" xfId="0" applyNumberFormat="1" applyFont="1" applyFill="1" applyBorder="1" applyAlignment="1">
      <alignment horizontal="right" vertical="top" indent="2"/>
    </xf>
    <xf numFmtId="3" fontId="16" fillId="0" borderId="11" xfId="0" applyNumberFormat="1" applyFont="1" applyFill="1" applyBorder="1" applyAlignment="1">
      <alignment horizontal="right" vertical="top" indent="1"/>
    </xf>
    <xf numFmtId="0" fontId="24" fillId="0" borderId="0" xfId="0" applyFont="1" applyBorder="1"/>
    <xf numFmtId="0" fontId="41" fillId="0" borderId="0" xfId="0" applyFont="1" applyFill="1" applyBorder="1"/>
    <xf numFmtId="0" fontId="20" fillId="0" borderId="0" xfId="0" applyFont="1" applyBorder="1"/>
    <xf numFmtId="0" fontId="46" fillId="0" borderId="0" xfId="0" applyFont="1" applyFill="1" applyBorder="1"/>
    <xf numFmtId="0" fontId="11" fillId="0" borderId="0" xfId="0" applyFont="1" applyBorder="1"/>
    <xf numFmtId="0" fontId="11" fillId="0" borderId="11" xfId="0" applyFont="1" applyBorder="1" applyAlignment="1">
      <alignment horizontal="left" vertical="top"/>
    </xf>
    <xf numFmtId="3" fontId="14" fillId="0" borderId="11" xfId="0" applyNumberFormat="1" applyFont="1" applyBorder="1" applyAlignment="1">
      <alignment horizontal="right" vertical="top" indent="1"/>
    </xf>
    <xf numFmtId="3" fontId="14" fillId="0" borderId="11" xfId="0" applyNumberFormat="1" applyFont="1" applyFill="1" applyBorder="1" applyAlignment="1">
      <alignment horizontal="right" vertical="top" indent="1"/>
    </xf>
    <xf numFmtId="173" fontId="40" fillId="0" borderId="0" xfId="0" applyNumberFormat="1" applyFont="1" applyFill="1" applyBorder="1"/>
    <xf numFmtId="3" fontId="40" fillId="0" borderId="0" xfId="0" applyNumberFormat="1" applyFont="1" applyFill="1" applyBorder="1"/>
    <xf numFmtId="3" fontId="47" fillId="0" borderId="0" xfId="0" applyNumberFormat="1" applyFont="1" applyFill="1" applyBorder="1"/>
    <xf numFmtId="0" fontId="6" fillId="0" borderId="0" xfId="0" applyFont="1" applyBorder="1" applyAlignment="1">
      <alignment vertical="top"/>
    </xf>
    <xf numFmtId="0" fontId="48" fillId="0" borderId="0" xfId="0" applyFont="1" applyBorder="1"/>
    <xf numFmtId="3" fontId="11" fillId="0" borderId="0" xfId="0" applyNumberFormat="1" applyFont="1" applyBorder="1"/>
    <xf numFmtId="0" fontId="11" fillId="0" borderId="0" xfId="0" applyFont="1" applyFill="1" applyBorder="1"/>
    <xf numFmtId="0" fontId="48" fillId="0" borderId="0" xfId="0" applyFont="1" applyBorder="1" applyAlignment="1">
      <alignment horizontal="left"/>
    </xf>
    <xf numFmtId="0" fontId="11" fillId="0" borderId="7" xfId="0" applyFont="1" applyFill="1" applyBorder="1" applyAlignment="1">
      <alignment horizontal="left" vertical="top" indent="1"/>
    </xf>
    <xf numFmtId="174" fontId="11" fillId="0" borderId="7" xfId="3" applyNumberFormat="1" applyFont="1" applyFill="1" applyBorder="1" applyAlignment="1">
      <alignment horizontal="right" vertical="top" wrapText="1" indent="1"/>
    </xf>
    <xf numFmtId="169" fontId="11" fillId="0" borderId="0" xfId="0" applyNumberFormat="1" applyFont="1" applyFill="1" applyBorder="1"/>
    <xf numFmtId="164" fontId="11" fillId="0" borderId="0" xfId="0" applyNumberFormat="1" applyFont="1" applyBorder="1"/>
    <xf numFmtId="3" fontId="11" fillId="0" borderId="0" xfId="0" applyNumberFormat="1" applyFont="1" applyFill="1" applyBorder="1"/>
    <xf numFmtId="169" fontId="11" fillId="0" borderId="13" xfId="0" applyNumberFormat="1" applyFont="1" applyBorder="1" applyAlignment="1">
      <alignment horizontal="right" vertical="top" indent="1"/>
    </xf>
    <xf numFmtId="172" fontId="11" fillId="0" borderId="0" xfId="1" applyNumberFormat="1" applyFont="1" applyFill="1" applyBorder="1"/>
    <xf numFmtId="3" fontId="17" fillId="6" borderId="11" xfId="0" applyNumberFormat="1" applyFont="1" applyFill="1" applyBorder="1" applyAlignment="1">
      <alignment horizontal="right" vertical="top" indent="1"/>
    </xf>
    <xf numFmtId="0" fontId="14" fillId="0" borderId="11" xfId="0" applyFont="1" applyFill="1" applyBorder="1" applyAlignment="1">
      <alignment horizontal="left" vertical="top"/>
    </xf>
    <xf numFmtId="169" fontId="11" fillId="0" borderId="20" xfId="0" applyNumberFormat="1" applyFont="1" applyBorder="1" applyAlignment="1">
      <alignment horizontal="right" vertical="top" indent="1"/>
    </xf>
    <xf numFmtId="169" fontId="17" fillId="6" borderId="0" xfId="0" applyNumberFormat="1" applyFont="1" applyFill="1" applyAlignment="1">
      <alignment horizontal="right" vertical="top" indent="1"/>
    </xf>
    <xf numFmtId="0" fontId="15" fillId="0" borderId="11" xfId="0" applyFont="1" applyFill="1" applyBorder="1" applyAlignment="1">
      <alignment horizontal="left" vertical="top" indent="1"/>
    </xf>
    <xf numFmtId="3" fontId="16" fillId="0" borderId="20" xfId="0" applyNumberFormat="1" applyFont="1" applyFill="1" applyBorder="1" applyAlignment="1">
      <alignment horizontal="right" vertical="top" indent="1"/>
    </xf>
    <xf numFmtId="0" fontId="17" fillId="6" borderId="1" xfId="0" applyFont="1" applyFill="1" applyBorder="1" applyAlignment="1">
      <alignment horizontal="left" vertical="top"/>
    </xf>
    <xf numFmtId="3" fontId="17" fillId="6" borderId="1" xfId="0" applyNumberFormat="1" applyFont="1" applyFill="1" applyBorder="1" applyAlignment="1">
      <alignment horizontal="right" vertical="top" indent="1"/>
    </xf>
    <xf numFmtId="3" fontId="17" fillId="6" borderId="1" xfId="0" applyNumberFormat="1" applyFont="1" applyFill="1" applyBorder="1" applyAlignment="1">
      <alignment horizontal="right" vertical="top"/>
    </xf>
    <xf numFmtId="169" fontId="17" fillId="6" borderId="1" xfId="0" applyNumberFormat="1" applyFont="1" applyFill="1" applyBorder="1" applyAlignment="1">
      <alignment horizontal="right" vertical="top" indent="1"/>
    </xf>
    <xf numFmtId="0" fontId="15" fillId="0" borderId="6" xfId="0" applyFont="1" applyFill="1" applyBorder="1" applyAlignment="1">
      <alignment horizontal="left" vertical="top" indent="1"/>
    </xf>
    <xf numFmtId="3" fontId="16" fillId="0" borderId="6" xfId="0" applyNumberFormat="1" applyFont="1" applyFill="1" applyBorder="1" applyAlignment="1">
      <alignment horizontal="right" vertical="top" indent="1"/>
    </xf>
    <xf numFmtId="3" fontId="16" fillId="0" borderId="6" xfId="0" applyNumberFormat="1" applyFont="1" applyFill="1" applyBorder="1" applyAlignment="1">
      <alignment horizontal="right" vertical="top"/>
    </xf>
    <xf numFmtId="0" fontId="15" fillId="0" borderId="6" xfId="0" applyFont="1" applyFill="1" applyBorder="1" applyAlignment="1">
      <alignment horizontal="right" vertical="top" wrapText="1" indent="1"/>
    </xf>
    <xf numFmtId="169" fontId="15" fillId="0" borderId="6" xfId="0" applyNumberFormat="1" applyFont="1" applyBorder="1" applyAlignment="1">
      <alignment horizontal="right" vertical="top" indent="1"/>
    </xf>
    <xf numFmtId="169" fontId="15" fillId="0" borderId="20" xfId="0" applyNumberFormat="1" applyFont="1" applyBorder="1" applyAlignment="1">
      <alignment horizontal="right" vertical="top" indent="1"/>
    </xf>
    <xf numFmtId="0" fontId="40" fillId="0" borderId="0" xfId="0" applyFont="1" applyBorder="1" applyAlignment="1">
      <alignment horizontal="right"/>
    </xf>
    <xf numFmtId="0" fontId="14" fillId="0" borderId="2" xfId="0" applyFont="1" applyBorder="1" applyAlignment="1">
      <alignment vertical="top" wrapText="1"/>
    </xf>
    <xf numFmtId="3" fontId="14" fillId="0" borderId="1" xfId="0" applyNumberFormat="1" applyFont="1" applyBorder="1" applyAlignment="1">
      <alignment horizontal="right" vertical="top" indent="1"/>
    </xf>
    <xf numFmtId="3" fontId="14" fillId="0" borderId="1" xfId="0" applyNumberFormat="1" applyFont="1" applyFill="1" applyBorder="1" applyAlignment="1">
      <alignment horizontal="right" vertical="top" indent="1"/>
    </xf>
    <xf numFmtId="0" fontId="11" fillId="0" borderId="7" xfId="0" quotePrefix="1" applyFont="1" applyBorder="1" applyAlignment="1">
      <alignment horizontal="left" vertical="top"/>
    </xf>
    <xf numFmtId="0" fontId="14" fillId="0" borderId="7" xfId="0" applyFont="1" applyFill="1" applyBorder="1" applyAlignment="1">
      <alignment horizontal="right" vertical="top" indent="1"/>
    </xf>
    <xf numFmtId="0" fontId="11" fillId="0" borderId="11" xfId="0" quotePrefix="1" applyFont="1" applyBorder="1" applyAlignment="1">
      <alignment horizontal="left" vertical="top" indent="1"/>
    </xf>
    <xf numFmtId="166" fontId="11" fillId="0" borderId="11" xfId="0" applyNumberFormat="1" applyFont="1" applyBorder="1" applyAlignment="1">
      <alignment horizontal="right" vertical="top" indent="1"/>
    </xf>
    <xf numFmtId="0" fontId="49" fillId="0" borderId="0" xfId="0" applyFont="1" applyAlignment="1">
      <alignment vertical="top"/>
    </xf>
    <xf numFmtId="0" fontId="15" fillId="0" borderId="18" xfId="0" applyFont="1" applyFill="1" applyBorder="1" applyAlignment="1">
      <alignment horizontal="right"/>
    </xf>
    <xf numFmtId="0" fontId="11" fillId="0" borderId="0" xfId="0" applyFont="1" applyBorder="1" applyAlignment="1">
      <alignment horizontal="left" vertical="top" wrapText="1"/>
    </xf>
    <xf numFmtId="3" fontId="11" fillId="0" borderId="0" xfId="0" applyNumberFormat="1" applyFont="1" applyBorder="1" applyAlignment="1">
      <alignment horizontal="right" indent="1"/>
    </xf>
    <xf numFmtId="3" fontId="11" fillId="0" borderId="0" xfId="0" applyNumberFormat="1" applyFont="1" applyFill="1" applyBorder="1" applyAlignment="1">
      <alignment horizontal="right" indent="1"/>
    </xf>
    <xf numFmtId="3" fontId="11" fillId="5" borderId="0" xfId="0" applyNumberFormat="1" applyFont="1" applyFill="1" applyBorder="1" applyAlignment="1">
      <alignment horizontal="right" indent="1"/>
    </xf>
    <xf numFmtId="0" fontId="36" fillId="0" borderId="20" xfId="0" applyFont="1" applyBorder="1" applyAlignment="1">
      <alignment horizontal="left" vertical="top" wrapText="1" indent="1"/>
    </xf>
    <xf numFmtId="3" fontId="15" fillId="0" borderId="20" xfId="0" applyNumberFormat="1" applyFont="1" applyBorder="1" applyAlignment="1">
      <alignment horizontal="right" indent="1"/>
    </xf>
    <xf numFmtId="3" fontId="15" fillId="0" borderId="20" xfId="0" applyNumberFormat="1" applyFont="1" applyFill="1" applyBorder="1" applyAlignment="1">
      <alignment horizontal="right" indent="1"/>
    </xf>
    <xf numFmtId="3" fontId="15" fillId="5" borderId="20" xfId="0" applyNumberFormat="1" applyFont="1" applyFill="1" applyBorder="1" applyAlignment="1">
      <alignment horizontal="right" indent="1"/>
    </xf>
    <xf numFmtId="3" fontId="0" fillId="0" borderId="0" xfId="0" applyNumberFormat="1" applyBorder="1"/>
    <xf numFmtId="0" fontId="41" fillId="0" borderId="0" xfId="0" applyFont="1" applyBorder="1"/>
    <xf numFmtId="0" fontId="29" fillId="0" borderId="0" xfId="0" applyFont="1" applyBorder="1"/>
    <xf numFmtId="0" fontId="17" fillId="6" borderId="1" xfId="0" applyFont="1" applyFill="1" applyBorder="1" applyAlignment="1">
      <alignment horizontal="left" vertical="top" wrapText="1"/>
    </xf>
    <xf numFmtId="3" fontId="17" fillId="5" borderId="1" xfId="0" applyNumberFormat="1" applyFont="1" applyFill="1" applyBorder="1" applyAlignment="1">
      <alignment horizontal="right" vertical="top"/>
    </xf>
    <xf numFmtId="166" fontId="17" fillId="6" borderId="1" xfId="0" applyNumberFormat="1" applyFont="1" applyFill="1" applyBorder="1" applyAlignment="1">
      <alignment horizontal="right" vertical="top" indent="1"/>
    </xf>
    <xf numFmtId="0" fontId="15" fillId="0" borderId="6" xfId="0" applyFont="1" applyBorder="1" applyAlignment="1">
      <alignment horizontal="left" vertical="top" wrapText="1" indent="1"/>
    </xf>
    <xf numFmtId="0" fontId="15" fillId="0" borderId="6" xfId="0" applyFont="1" applyFill="1" applyBorder="1" applyAlignment="1">
      <alignment horizontal="right" wrapText="1"/>
    </xf>
    <xf numFmtId="3" fontId="16" fillId="5" borderId="6" xfId="0" applyNumberFormat="1" applyFont="1" applyFill="1" applyBorder="1" applyAlignment="1">
      <alignment horizontal="right"/>
    </xf>
    <xf numFmtId="166" fontId="15" fillId="5" borderId="6" xfId="0" applyNumberFormat="1" applyFont="1" applyFill="1" applyBorder="1" applyAlignment="1">
      <alignment horizontal="right" indent="1"/>
    </xf>
    <xf numFmtId="3" fontId="16" fillId="0" borderId="6" xfId="0" applyNumberFormat="1" applyFont="1" applyFill="1" applyBorder="1" applyAlignment="1">
      <alignment horizontal="right"/>
    </xf>
    <xf numFmtId="166" fontId="15" fillId="0" borderId="6" xfId="0" applyNumberFormat="1" applyFont="1" applyBorder="1" applyAlignment="1">
      <alignment horizontal="right" indent="1"/>
    </xf>
    <xf numFmtId="0" fontId="15" fillId="0" borderId="20" xfId="0" applyFont="1" applyBorder="1" applyAlignment="1">
      <alignment horizontal="left" vertical="top" wrapText="1" indent="1"/>
    </xf>
    <xf numFmtId="3" fontId="16" fillId="5" borderId="20" xfId="0" applyNumberFormat="1" applyFont="1" applyFill="1" applyBorder="1" applyAlignment="1">
      <alignment horizontal="right" vertical="top"/>
    </xf>
    <xf numFmtId="166" fontId="15" fillId="5" borderId="20" xfId="0" applyNumberFormat="1" applyFont="1" applyFill="1" applyBorder="1" applyAlignment="1">
      <alignment horizontal="right" vertical="top" indent="1"/>
    </xf>
    <xf numFmtId="166" fontId="15" fillId="0" borderId="20" xfId="0" applyNumberFormat="1" applyFont="1" applyBorder="1" applyAlignment="1">
      <alignment horizontal="right" vertical="top" indent="1"/>
    </xf>
    <xf numFmtId="0" fontId="50" fillId="0" borderId="0" xfId="0" applyFont="1" applyBorder="1"/>
    <xf numFmtId="167" fontId="11" fillId="0" borderId="7" xfId="0" applyNumberFormat="1" applyFont="1" applyFill="1" applyBorder="1" applyAlignment="1">
      <alignment horizontal="right" vertical="top" indent="1"/>
    </xf>
    <xf numFmtId="172" fontId="0" fillId="0" borderId="0" xfId="1" applyNumberFormat="1" applyFont="1" applyFill="1" applyBorder="1"/>
    <xf numFmtId="0" fontId="11" fillId="0" borderId="20" xfId="0" applyFont="1" applyBorder="1" applyAlignment="1">
      <alignment horizontal="left" vertical="top" wrapText="1"/>
    </xf>
    <xf numFmtId="3" fontId="11" fillId="0" borderId="20" xfId="0" applyNumberFormat="1" applyFont="1" applyFill="1" applyBorder="1" applyAlignment="1">
      <alignment horizontal="right" indent="1"/>
    </xf>
    <xf numFmtId="0" fontId="51" fillId="0" borderId="0" xfId="0" applyFont="1" applyBorder="1" applyAlignment="1">
      <alignment horizontal="center" vertical="center" wrapText="1"/>
    </xf>
    <xf numFmtId="0" fontId="11" fillId="0" borderId="2" xfId="0" applyFont="1" applyFill="1" applyBorder="1" applyAlignment="1">
      <alignment horizontal="right"/>
    </xf>
    <xf numFmtId="0" fontId="11" fillId="0" borderId="22" xfId="0" applyFont="1" applyBorder="1" applyAlignment="1">
      <alignment horizontal="left" vertical="top" wrapText="1"/>
    </xf>
    <xf numFmtId="3" fontId="14" fillId="0" borderId="22" xfId="0" applyNumberFormat="1" applyFont="1" applyFill="1" applyBorder="1" applyAlignment="1">
      <alignment horizontal="right" vertical="top" indent="2"/>
    </xf>
    <xf numFmtId="0" fontId="0" fillId="0" borderId="0" xfId="0" applyBorder="1" applyAlignment="1">
      <alignment wrapText="1"/>
    </xf>
    <xf numFmtId="0" fontId="52" fillId="0" borderId="2" xfId="0" applyFont="1" applyFill="1" applyBorder="1" applyAlignment="1">
      <alignment horizontal="center" vertical="top"/>
    </xf>
    <xf numFmtId="0" fontId="52" fillId="0" borderId="2" xfId="0" applyFont="1" applyBorder="1" applyAlignment="1">
      <alignment horizontal="center" vertical="top"/>
    </xf>
    <xf numFmtId="0" fontId="11" fillId="0" borderId="23" xfId="0" applyFont="1" applyBorder="1"/>
    <xf numFmtId="0" fontId="52" fillId="0" borderId="23" xfId="0" applyFont="1" applyBorder="1" applyAlignment="1">
      <alignment horizontal="center" vertical="top"/>
    </xf>
    <xf numFmtId="175" fontId="11" fillId="0" borderId="0" xfId="1" applyNumberFormat="1" applyFont="1" applyFill="1" applyBorder="1" applyAlignment="1">
      <alignment horizontal="right" vertical="top" indent="1"/>
    </xf>
    <xf numFmtId="3" fontId="0" fillId="0" borderId="0" xfId="0" applyNumberFormat="1" applyFill="1" applyBorder="1" applyAlignment="1">
      <alignment horizontal="center"/>
    </xf>
    <xf numFmtId="175" fontId="0" fillId="0" borderId="0" xfId="1" applyNumberFormat="1" applyFont="1" applyFill="1" applyBorder="1" applyAlignment="1">
      <alignment horizontal="center"/>
    </xf>
    <xf numFmtId="175" fontId="11" fillId="0" borderId="7" xfId="1" applyNumberFormat="1" applyFont="1" applyFill="1" applyBorder="1" applyAlignment="1">
      <alignment horizontal="right" vertical="top" indent="1"/>
    </xf>
    <xf numFmtId="0" fontId="11" fillId="0" borderId="7" xfId="0" applyFont="1" applyBorder="1" applyAlignment="1">
      <alignment horizontal="right" vertical="top" indent="1"/>
    </xf>
    <xf numFmtId="0" fontId="11" fillId="0" borderId="13" xfId="0" applyFont="1" applyFill="1" applyBorder="1" applyAlignment="1">
      <alignment horizontal="left" vertical="top" wrapText="1" indent="1"/>
    </xf>
    <xf numFmtId="166" fontId="11" fillId="0" borderId="13" xfId="0" applyNumberFormat="1" applyFont="1" applyBorder="1" applyAlignment="1">
      <alignment horizontal="right" vertical="top" indent="1"/>
    </xf>
    <xf numFmtId="9" fontId="11" fillId="0" borderId="13" xfId="1" applyNumberFormat="1" applyFont="1" applyBorder="1" applyAlignment="1">
      <alignment horizontal="right" vertical="top" indent="1"/>
    </xf>
    <xf numFmtId="175" fontId="11" fillId="0" borderId="13" xfId="1" applyNumberFormat="1" applyFont="1" applyFill="1" applyBorder="1" applyAlignment="1">
      <alignment horizontal="right" vertical="top" indent="1"/>
    </xf>
    <xf numFmtId="0" fontId="17" fillId="6" borderId="11" xfId="0" applyFont="1" applyFill="1" applyBorder="1"/>
    <xf numFmtId="166" fontId="17" fillId="6" borderId="11" xfId="0" applyNumberFormat="1" applyFont="1" applyFill="1" applyBorder="1" applyAlignment="1">
      <alignment horizontal="right" vertical="top" indent="1"/>
    </xf>
    <xf numFmtId="0" fontId="11" fillId="0" borderId="24" xfId="0" applyFont="1" applyBorder="1"/>
    <xf numFmtId="0" fontId="52" fillId="0" borderId="24" xfId="0" applyFont="1" applyBorder="1" applyAlignment="1">
      <alignment horizontal="center" vertical="top"/>
    </xf>
    <xf numFmtId="0" fontId="11" fillId="0" borderId="6" xfId="0" applyFont="1" applyBorder="1" applyAlignment="1">
      <alignment horizontal="left" indent="1"/>
    </xf>
    <xf numFmtId="166" fontId="11" fillId="0" borderId="6" xfId="0" applyNumberFormat="1" applyFont="1" applyBorder="1" applyAlignment="1">
      <alignment horizontal="right" vertical="top" indent="1"/>
    </xf>
    <xf numFmtId="3" fontId="11" fillId="0" borderId="6" xfId="0" applyNumberFormat="1" applyFont="1" applyFill="1" applyBorder="1" applyAlignment="1">
      <alignment horizontal="right" vertical="top" indent="1"/>
    </xf>
    <xf numFmtId="175" fontId="11" fillId="0" borderId="6" xfId="1" applyNumberFormat="1" applyFont="1" applyFill="1" applyBorder="1" applyAlignment="1">
      <alignment horizontal="right" vertical="top" indent="1"/>
    </xf>
    <xf numFmtId="0" fontId="11" fillId="0" borderId="7" xfId="0" applyFont="1" applyBorder="1" applyAlignment="1">
      <alignment horizontal="left" indent="1"/>
    </xf>
    <xf numFmtId="175" fontId="11" fillId="0" borderId="7" xfId="1" applyNumberFormat="1" applyFont="1" applyBorder="1" applyAlignment="1">
      <alignment horizontal="right" vertical="top" indent="1"/>
    </xf>
    <xf numFmtId="0" fontId="11" fillId="0" borderId="13" xfId="0" applyFont="1" applyBorder="1" applyAlignment="1">
      <alignment horizontal="left" wrapText="1" indent="1"/>
    </xf>
    <xf numFmtId="3" fontId="17" fillId="6" borderId="11" xfId="0" applyNumberFormat="1" applyFont="1" applyFill="1" applyBorder="1" applyAlignment="1">
      <alignment horizontal="right" indent="1"/>
    </xf>
    <xf numFmtId="164" fontId="17" fillId="6" borderId="11" xfId="0" applyNumberFormat="1" applyFont="1" applyFill="1" applyBorder="1" applyAlignment="1">
      <alignment horizontal="right" indent="1"/>
    </xf>
    <xf numFmtId="166" fontId="17" fillId="6" borderId="11" xfId="0" applyNumberFormat="1" applyFont="1" applyFill="1" applyBorder="1" applyAlignment="1">
      <alignment horizontal="left" indent="1"/>
    </xf>
    <xf numFmtId="3" fontId="17" fillId="6" borderId="11" xfId="0" applyNumberFormat="1" applyFont="1" applyFill="1" applyBorder="1" applyAlignment="1">
      <alignment horizontal="center"/>
    </xf>
    <xf numFmtId="166" fontId="17" fillId="6" borderId="11" xfId="0" applyNumberFormat="1" applyFont="1" applyFill="1" applyBorder="1" applyAlignment="1">
      <alignment horizontal="right" indent="1"/>
    </xf>
    <xf numFmtId="172" fontId="0" fillId="0" borderId="0" xfId="1" applyNumberFormat="1" applyFont="1" applyBorder="1"/>
    <xf numFmtId="0" fontId="11" fillId="0" borderId="1" xfId="0" applyFont="1" applyBorder="1" applyAlignment="1">
      <alignment horizontal="left" vertical="top" wrapText="1"/>
    </xf>
    <xf numFmtId="3" fontId="14" fillId="0" borderId="1" xfId="0" applyNumberFormat="1" applyFont="1" applyFill="1" applyBorder="1" applyAlignment="1">
      <alignment horizontal="right" indent="2"/>
    </xf>
    <xf numFmtId="3" fontId="11" fillId="5" borderId="1" xfId="0" applyNumberFormat="1" applyFont="1" applyFill="1" applyBorder="1" applyAlignment="1">
      <alignment horizontal="right" indent="2"/>
    </xf>
    <xf numFmtId="3" fontId="11" fillId="0" borderId="1" xfId="0" applyNumberFormat="1" applyFont="1" applyFill="1" applyBorder="1" applyAlignment="1">
      <alignment horizontal="right" indent="2"/>
    </xf>
    <xf numFmtId="3" fontId="15" fillId="5" borderId="7" xfId="0" applyNumberFormat="1" applyFont="1" applyFill="1" applyBorder="1" applyAlignment="1">
      <alignment horizontal="right" vertical="top" indent="2"/>
    </xf>
    <xf numFmtId="0" fontId="15" fillId="0" borderId="11" xfId="0" applyFont="1" applyBorder="1" applyAlignment="1">
      <alignment horizontal="left" vertical="top" wrapText="1" indent="1"/>
    </xf>
    <xf numFmtId="3" fontId="15" fillId="5" borderId="11" xfId="0" applyNumberFormat="1" applyFont="1" applyFill="1" applyBorder="1" applyAlignment="1">
      <alignment horizontal="right" vertical="top" indent="2"/>
    </xf>
    <xf numFmtId="3" fontId="15" fillId="0" borderId="11" xfId="0" applyNumberFormat="1" applyFont="1" applyFill="1" applyBorder="1" applyAlignment="1">
      <alignment horizontal="right" vertical="top" indent="2"/>
    </xf>
    <xf numFmtId="3" fontId="28" fillId="0" borderId="0" xfId="0" applyNumberFormat="1" applyFont="1" applyBorder="1"/>
    <xf numFmtId="0" fontId="0" fillId="0" borderId="0" xfId="0" applyBorder="1" applyAlignment="1">
      <alignment horizontal="right"/>
    </xf>
    <xf numFmtId="0" fontId="11" fillId="0" borderId="1" xfId="0" applyFont="1" applyFill="1" applyBorder="1" applyAlignment="1"/>
    <xf numFmtId="0" fontId="17" fillId="6" borderId="0" xfId="0" applyFont="1" applyFill="1" applyBorder="1" applyAlignment="1">
      <alignment horizontal="left" vertical="top" wrapText="1"/>
    </xf>
    <xf numFmtId="169" fontId="17" fillId="5" borderId="0" xfId="0" applyNumberFormat="1" applyFont="1" applyFill="1" applyAlignment="1">
      <alignment horizontal="right" vertical="top" indent="1"/>
    </xf>
    <xf numFmtId="172" fontId="0" fillId="0" borderId="0" xfId="1" applyNumberFormat="1" applyFont="1" applyFill="1" applyBorder="1" applyAlignment="1">
      <alignment horizontal="center" vertical="center"/>
    </xf>
    <xf numFmtId="0" fontId="16" fillId="0" borderId="0" xfId="0" applyFont="1" applyFill="1" applyBorder="1" applyAlignment="1">
      <alignment horizontal="right" vertical="top" indent="2"/>
    </xf>
    <xf numFmtId="169" fontId="15" fillId="5" borderId="0" xfId="0" applyNumberFormat="1" applyFont="1" applyFill="1" applyAlignment="1">
      <alignment horizontal="right" vertical="top" indent="1"/>
    </xf>
    <xf numFmtId="169" fontId="15" fillId="0" borderId="0" xfId="0" applyNumberFormat="1" applyFont="1" applyAlignment="1">
      <alignment horizontal="right" vertical="top" indent="1"/>
    </xf>
    <xf numFmtId="172" fontId="0" fillId="0" borderId="0" xfId="1" applyNumberFormat="1" applyFont="1" applyFill="1" applyBorder="1" applyAlignment="1">
      <alignment horizontal="center"/>
    </xf>
    <xf numFmtId="0" fontId="16" fillId="0" borderId="7" xfId="0" applyFont="1" applyFill="1" applyBorder="1" applyAlignment="1">
      <alignment horizontal="right" vertical="top" indent="2"/>
    </xf>
    <xf numFmtId="0" fontId="16" fillId="0" borderId="11" xfId="0" applyFont="1" applyFill="1" applyBorder="1" applyAlignment="1">
      <alignment horizontal="right" vertical="top" indent="2"/>
    </xf>
    <xf numFmtId="169" fontId="15" fillId="5" borderId="11" xfId="0" applyNumberFormat="1" applyFont="1" applyFill="1" applyBorder="1" applyAlignment="1">
      <alignment horizontal="right" vertical="top" indent="1"/>
    </xf>
    <xf numFmtId="169" fontId="15" fillId="0" borderId="11" xfId="0" applyNumberFormat="1" applyFont="1" applyBorder="1" applyAlignment="1">
      <alignment horizontal="right" vertical="top" indent="1"/>
    </xf>
    <xf numFmtId="172" fontId="0" fillId="0" borderId="0" xfId="1" applyNumberFormat="1" applyFont="1" applyBorder="1" applyAlignment="1">
      <alignment horizontal="center" vertical="center"/>
    </xf>
    <xf numFmtId="0" fontId="17" fillId="6" borderId="1" xfId="0" applyFont="1" applyFill="1" applyBorder="1" applyAlignment="1">
      <alignment wrapText="1"/>
    </xf>
    <xf numFmtId="3" fontId="17" fillId="6" borderId="1" xfId="0" applyNumberFormat="1" applyFont="1" applyFill="1" applyBorder="1" applyAlignment="1">
      <alignment horizontal="right" vertical="top" indent="2"/>
    </xf>
    <xf numFmtId="3" fontId="15" fillId="0" borderId="6" xfId="0" applyNumberFormat="1" applyFont="1" applyFill="1" applyBorder="1" applyAlignment="1">
      <alignment horizontal="right" vertical="top" indent="2"/>
    </xf>
    <xf numFmtId="3" fontId="15" fillId="0" borderId="6" xfId="0" applyNumberFormat="1" applyFont="1" applyFill="1" applyBorder="1" applyAlignment="1">
      <alignment horizontal="right" vertical="top" indent="1"/>
    </xf>
    <xf numFmtId="3" fontId="15" fillId="0" borderId="20" xfId="0" applyNumberFormat="1" applyFont="1" applyFill="1" applyBorder="1" applyAlignment="1">
      <alignment horizontal="right" vertical="top" indent="1"/>
    </xf>
    <xf numFmtId="0" fontId="17" fillId="6" borderId="1" xfId="0" applyFont="1" applyFill="1" applyBorder="1" applyAlignment="1">
      <alignment horizontal="right" vertical="top" indent="2"/>
    </xf>
    <xf numFmtId="0" fontId="16" fillId="0" borderId="6" xfId="0" applyFont="1" applyFill="1" applyBorder="1" applyAlignment="1">
      <alignment horizontal="right" vertical="top" indent="2"/>
    </xf>
    <xf numFmtId="0" fontId="16" fillId="0" borderId="20" xfId="0" applyFont="1" applyFill="1" applyBorder="1" applyAlignment="1">
      <alignment horizontal="right" vertical="top" indent="2"/>
    </xf>
    <xf numFmtId="169" fontId="15" fillId="8" borderId="20" xfId="0" applyNumberFormat="1" applyFont="1" applyFill="1" applyBorder="1" applyAlignment="1">
      <alignment horizontal="right" vertical="top" indent="1"/>
    </xf>
    <xf numFmtId="0" fontId="54" fillId="0" borderId="0" xfId="2" applyFont="1"/>
    <xf numFmtId="0" fontId="55" fillId="0" borderId="0" xfId="0" applyFont="1" applyFill="1" applyAlignment="1">
      <alignment vertical="top"/>
    </xf>
    <xf numFmtId="0" fontId="56" fillId="0" borderId="0" xfId="0" applyFont="1" applyFill="1"/>
    <xf numFmtId="0" fontId="60" fillId="0" borderId="0" xfId="0" applyFont="1" applyAlignment="1">
      <alignment horizontal="right" indent="1"/>
    </xf>
    <xf numFmtId="0" fontId="61" fillId="0" borderId="0" xfId="0" applyFont="1" applyAlignment="1">
      <alignment horizontal="left"/>
    </xf>
    <xf numFmtId="0" fontId="54" fillId="0" borderId="0" xfId="2" applyFont="1" applyAlignment="1">
      <alignment horizontal="left"/>
    </xf>
    <xf numFmtId="0" fontId="60" fillId="0" borderId="0" xfId="0" applyFont="1" applyFill="1" applyAlignment="1">
      <alignment horizontal="right" indent="1"/>
    </xf>
    <xf numFmtId="0" fontId="54" fillId="0" borderId="0" xfId="2" applyFont="1" applyFill="1" applyAlignment="1">
      <alignment horizontal="left"/>
    </xf>
    <xf numFmtId="0" fontId="12" fillId="0" borderId="0" xfId="0" applyFont="1" applyFill="1" applyBorder="1" applyAlignment="1">
      <alignment vertical="center"/>
    </xf>
    <xf numFmtId="0" fontId="66" fillId="0" borderId="0" xfId="0" applyFont="1" applyFill="1" applyAlignment="1">
      <alignment horizontal="left" vertical="center"/>
    </xf>
    <xf numFmtId="0" fontId="0" fillId="0" borderId="0" xfId="0"/>
    <xf numFmtId="0" fontId="2" fillId="0" borderId="0" xfId="0" applyFont="1"/>
    <xf numFmtId="0" fontId="3" fillId="0" borderId="0" xfId="0" applyFont="1" applyAlignment="1"/>
    <xf numFmtId="0" fontId="28" fillId="0" borderId="0" xfId="0" applyFont="1" applyFill="1"/>
    <xf numFmtId="0" fontId="3" fillId="0" borderId="0" xfId="0" applyFont="1" applyFill="1" applyAlignment="1"/>
    <xf numFmtId="0" fontId="18" fillId="0" borderId="0" xfId="0" applyFont="1"/>
    <xf numFmtId="0" fontId="12" fillId="0" borderId="0" xfId="0" applyFont="1"/>
    <xf numFmtId="0" fontId="11" fillId="0" borderId="6" xfId="0" applyFont="1" applyFill="1" applyBorder="1" applyAlignment="1">
      <alignment horizontal="left" vertical="top"/>
    </xf>
    <xf numFmtId="0" fontId="11" fillId="0" borderId="7" xfId="0" applyFont="1" applyFill="1" applyBorder="1" applyAlignment="1">
      <alignment horizontal="left" vertical="top"/>
    </xf>
    <xf numFmtId="0" fontId="11" fillId="0" borderId="13" xfId="0" applyFont="1" applyFill="1" applyBorder="1" applyAlignment="1">
      <alignment horizontal="left" vertical="top"/>
    </xf>
    <xf numFmtId="0" fontId="17" fillId="6" borderId="0" xfId="0" applyFont="1" applyFill="1" applyBorder="1" applyAlignment="1">
      <alignment horizontal="left" vertical="top"/>
    </xf>
    <xf numFmtId="0" fontId="11" fillId="0" borderId="0" xfId="0" applyFont="1" applyFill="1" applyBorder="1" applyAlignment="1">
      <alignment horizontal="left" vertical="top"/>
    </xf>
    <xf numFmtId="0" fontId="10" fillId="0" borderId="1" xfId="0" applyFont="1" applyFill="1" applyBorder="1" applyAlignment="1">
      <alignment horizontal="left" vertical="center" wrapText="1" indent="1"/>
    </xf>
    <xf numFmtId="0" fontId="11" fillId="0" borderId="1" xfId="0" applyFont="1" applyFill="1" applyBorder="1" applyAlignment="1">
      <alignment horizontal="center" vertical="top" wrapText="1"/>
    </xf>
    <xf numFmtId="0" fontId="10" fillId="0" borderId="2" xfId="0" applyFont="1" applyFill="1" applyBorder="1" applyAlignment="1">
      <alignment horizontal="left" vertical="center" wrapText="1" indent="1"/>
    </xf>
    <xf numFmtId="0" fontId="20" fillId="0" borderId="0" xfId="0" applyFont="1"/>
    <xf numFmtId="0" fontId="9" fillId="0" borderId="0" xfId="0" applyFont="1" applyAlignment="1">
      <alignment vertical="top"/>
    </xf>
    <xf numFmtId="0" fontId="15" fillId="0" borderId="7" xfId="0" applyFont="1" applyFill="1" applyBorder="1" applyAlignment="1">
      <alignment horizontal="left" vertical="top" indent="1"/>
    </xf>
    <xf numFmtId="0" fontId="21" fillId="0" borderId="0" xfId="0" applyFont="1" applyAlignment="1">
      <alignment vertical="top"/>
    </xf>
    <xf numFmtId="0" fontId="24" fillId="0" borderId="0" xfId="0" applyFont="1"/>
    <xf numFmtId="3" fontId="11" fillId="0" borderId="6" xfId="0" applyNumberFormat="1" applyFont="1" applyBorder="1" applyAlignment="1">
      <alignment horizontal="right" vertical="top" indent="1"/>
    </xf>
    <xf numFmtId="3" fontId="15" fillId="0" borderId="7" xfId="0" applyNumberFormat="1" applyFont="1" applyBorder="1" applyAlignment="1">
      <alignment horizontal="right" vertical="top" indent="1"/>
    </xf>
    <xf numFmtId="3" fontId="11" fillId="0" borderId="7" xfId="0" applyNumberFormat="1" applyFont="1" applyBorder="1" applyAlignment="1">
      <alignment horizontal="right" vertical="top" indent="1"/>
    </xf>
    <xf numFmtId="3" fontId="11" fillId="0" borderId="13" xfId="0" applyNumberFormat="1" applyFont="1" applyBorder="1" applyAlignment="1">
      <alignment horizontal="right" vertical="top" indent="1"/>
    </xf>
    <xf numFmtId="3" fontId="17" fillId="6" borderId="0" xfId="0" applyNumberFormat="1" applyFont="1" applyFill="1" applyBorder="1" applyAlignment="1">
      <alignment horizontal="right" vertical="top" indent="1"/>
    </xf>
    <xf numFmtId="3" fontId="11" fillId="0" borderId="0" xfId="0" applyNumberFormat="1" applyFont="1" applyBorder="1" applyAlignment="1">
      <alignment horizontal="right" vertical="top" indent="1"/>
    </xf>
    <xf numFmtId="0" fontId="33" fillId="0" borderId="0" xfId="0" applyFont="1" applyFill="1" applyBorder="1" applyAlignment="1">
      <alignment vertical="top" wrapText="1"/>
    </xf>
    <xf numFmtId="0" fontId="34" fillId="0" borderId="0" xfId="0" applyFont="1"/>
    <xf numFmtId="0" fontId="10" fillId="0" borderId="18" xfId="0" applyFont="1" applyFill="1" applyBorder="1" applyAlignment="1">
      <alignment horizontal="left" vertical="center" wrapText="1" indent="1"/>
    </xf>
    <xf numFmtId="3" fontId="11" fillId="0" borderId="0" xfId="0" applyNumberFormat="1" applyFont="1" applyFill="1" applyAlignment="1">
      <alignment horizontal="right" vertical="top" indent="1"/>
    </xf>
    <xf numFmtId="3" fontId="15" fillId="0" borderId="7" xfId="0" applyNumberFormat="1" applyFont="1" applyFill="1" applyBorder="1" applyAlignment="1">
      <alignment horizontal="right" vertical="top" indent="1"/>
    </xf>
    <xf numFmtId="3" fontId="11" fillId="0" borderId="7" xfId="0" applyNumberFormat="1" applyFont="1" applyFill="1" applyBorder="1" applyAlignment="1">
      <alignment horizontal="right" vertical="top" indent="1"/>
    </xf>
    <xf numFmtId="3" fontId="11" fillId="0" borderId="13" xfId="0" applyNumberFormat="1" applyFont="1" applyFill="1" applyBorder="1" applyAlignment="1">
      <alignment horizontal="right" vertical="top" indent="1"/>
    </xf>
    <xf numFmtId="3" fontId="11" fillId="0" borderId="0" xfId="0" applyNumberFormat="1" applyFont="1" applyFill="1" applyBorder="1" applyAlignment="1">
      <alignment horizontal="right" vertical="top" indent="1"/>
    </xf>
    <xf numFmtId="0" fontId="11" fillId="0" borderId="18" xfId="0" applyFont="1" applyFill="1" applyBorder="1" applyAlignment="1">
      <alignment horizontal="right" vertical="top" wrapText="1" indent="1"/>
    </xf>
    <xf numFmtId="3" fontId="17" fillId="6" borderId="0" xfId="0" applyNumberFormat="1" applyFont="1" applyFill="1" applyBorder="1" applyAlignment="1">
      <alignment horizontal="right" vertical="top"/>
    </xf>
    <xf numFmtId="0" fontId="14" fillId="0" borderId="0" xfId="0" applyFont="1" applyFill="1" applyBorder="1" applyAlignment="1">
      <alignment horizontal="left" vertical="top"/>
    </xf>
    <xf numFmtId="0" fontId="15" fillId="0" borderId="7" xfId="0" applyFont="1" applyFill="1" applyBorder="1" applyAlignment="1">
      <alignment horizontal="left" vertical="top" indent="2"/>
    </xf>
    <xf numFmtId="3" fontId="11" fillId="0" borderId="6" xfId="0" applyNumberFormat="1" applyFont="1" applyBorder="1" applyAlignment="1">
      <alignment horizontal="right" vertical="top"/>
    </xf>
    <xf numFmtId="3" fontId="15" fillId="0" borderId="7" xfId="0" applyNumberFormat="1" applyFont="1" applyFill="1" applyBorder="1" applyAlignment="1">
      <alignment horizontal="right" vertical="top"/>
    </xf>
    <xf numFmtId="3" fontId="11" fillId="0" borderId="7" xfId="0" applyNumberFormat="1" applyFont="1" applyFill="1" applyBorder="1" applyAlignment="1">
      <alignment horizontal="right" vertical="top"/>
    </xf>
    <xf numFmtId="3" fontId="11" fillId="0" borderId="13" xfId="0" applyNumberFormat="1" applyFont="1" applyFill="1" applyBorder="1" applyAlignment="1">
      <alignment horizontal="right" vertical="top"/>
    </xf>
    <xf numFmtId="3" fontId="15" fillId="0" borderId="7" xfId="0" applyNumberFormat="1" applyFont="1" applyBorder="1" applyAlignment="1">
      <alignment horizontal="right" vertical="top"/>
    </xf>
    <xf numFmtId="3" fontId="11" fillId="0" borderId="7" xfId="0" applyNumberFormat="1" applyFont="1" applyBorder="1" applyAlignment="1">
      <alignment horizontal="right" vertical="top"/>
    </xf>
    <xf numFmtId="3" fontId="11" fillId="0" borderId="13" xfId="0" applyNumberFormat="1" applyFont="1" applyBorder="1" applyAlignment="1">
      <alignment horizontal="right" vertical="top"/>
    </xf>
    <xf numFmtId="3" fontId="11" fillId="0" borderId="0" xfId="0" applyNumberFormat="1" applyFont="1" applyBorder="1" applyAlignment="1">
      <alignment horizontal="right" vertical="top"/>
    </xf>
    <xf numFmtId="3" fontId="11" fillId="0" borderId="0" xfId="0" applyNumberFormat="1" applyFont="1" applyFill="1" applyAlignment="1">
      <alignment horizontal="right" vertical="top"/>
    </xf>
    <xf numFmtId="3" fontId="11" fillId="0" borderId="0" xfId="0" applyNumberFormat="1" applyFont="1" applyFill="1" applyBorder="1" applyAlignment="1">
      <alignment horizontal="right" vertical="top"/>
    </xf>
    <xf numFmtId="0" fontId="4" fillId="0" borderId="0" xfId="0" applyFont="1" applyAlignment="1">
      <alignment vertical="top"/>
    </xf>
    <xf numFmtId="0" fontId="4" fillId="0" borderId="0" xfId="0" applyFont="1" applyAlignment="1">
      <alignment vertical="top"/>
    </xf>
    <xf numFmtId="0" fontId="4" fillId="0" borderId="0" xfId="0" applyFont="1" applyAlignment="1">
      <alignment vertical="top"/>
    </xf>
    <xf numFmtId="0" fontId="4" fillId="0" borderId="0" xfId="0" applyFont="1" applyAlignment="1">
      <alignment vertical="top"/>
    </xf>
    <xf numFmtId="0" fontId="4" fillId="0" borderId="0" xfId="0" applyFont="1" applyAlignment="1">
      <alignment vertical="top"/>
    </xf>
    <xf numFmtId="0" fontId="4" fillId="0" borderId="0" xfId="0" applyFont="1" applyAlignment="1">
      <alignment vertical="top"/>
    </xf>
    <xf numFmtId="3" fontId="17" fillId="6" borderId="0" xfId="0" applyNumberFormat="1" applyFont="1" applyFill="1" applyBorder="1" applyAlignment="1">
      <alignment horizontal="right" vertical="top" indent="1"/>
    </xf>
    <xf numFmtId="3" fontId="15" fillId="0" borderId="7" xfId="0" applyNumberFormat="1" applyFont="1" applyFill="1" applyBorder="1" applyAlignment="1">
      <alignment horizontal="right" vertical="top" indent="1"/>
    </xf>
    <xf numFmtId="3" fontId="11" fillId="0" borderId="7" xfId="0" applyNumberFormat="1" applyFont="1" applyFill="1" applyBorder="1" applyAlignment="1">
      <alignment horizontal="right" vertical="top" indent="1"/>
    </xf>
    <xf numFmtId="3" fontId="11" fillId="0" borderId="13" xfId="0" applyNumberFormat="1" applyFont="1" applyFill="1" applyBorder="1" applyAlignment="1">
      <alignment horizontal="right" vertical="top" indent="1"/>
    </xf>
    <xf numFmtId="3" fontId="11" fillId="0" borderId="0" xfId="0" applyNumberFormat="1" applyFont="1" applyFill="1" applyBorder="1" applyAlignment="1">
      <alignment horizontal="right" vertical="top" indent="1"/>
    </xf>
    <xf numFmtId="0" fontId="4" fillId="0" borderId="0" xfId="0" applyFont="1" applyAlignment="1">
      <alignment vertical="top"/>
    </xf>
    <xf numFmtId="3" fontId="17" fillId="6" borderId="0" xfId="0" applyNumberFormat="1" applyFont="1" applyFill="1" applyBorder="1" applyAlignment="1">
      <alignment horizontal="right" vertical="top"/>
    </xf>
    <xf numFmtId="3" fontId="15" fillId="0" borderId="7" xfId="0" applyNumberFormat="1" applyFont="1" applyFill="1" applyBorder="1" applyAlignment="1">
      <alignment horizontal="right" vertical="top"/>
    </xf>
    <xf numFmtId="3" fontId="11" fillId="0" borderId="7" xfId="0" applyNumberFormat="1" applyFont="1" applyFill="1" applyBorder="1" applyAlignment="1">
      <alignment horizontal="right" vertical="top"/>
    </xf>
    <xf numFmtId="3" fontId="11" fillId="0" borderId="13" xfId="0" applyNumberFormat="1" applyFont="1" applyFill="1" applyBorder="1" applyAlignment="1">
      <alignment horizontal="right" vertical="top"/>
    </xf>
    <xf numFmtId="3" fontId="11" fillId="0" borderId="0" xfId="0" applyNumberFormat="1" applyFont="1" applyFill="1" applyBorder="1" applyAlignment="1">
      <alignment horizontal="right" vertical="top"/>
    </xf>
    <xf numFmtId="0" fontId="11" fillId="0" borderId="2" xfId="0" applyFont="1" applyFill="1" applyBorder="1" applyAlignment="1">
      <alignment horizontal="center" vertical="top" wrapText="1"/>
    </xf>
    <xf numFmtId="0" fontId="19" fillId="0" borderId="0" xfId="0" applyFont="1" applyFill="1" applyBorder="1" applyAlignment="1">
      <alignment horizontal="left" vertical="top" wrapText="1"/>
    </xf>
    <xf numFmtId="0" fontId="20" fillId="0" borderId="0" xfId="0" applyFont="1" applyFill="1"/>
    <xf numFmtId="0" fontId="2" fillId="0" borderId="0" xfId="0" applyFont="1" applyFill="1" applyAlignment="1">
      <alignment vertical="top"/>
    </xf>
    <xf numFmtId="0" fontId="14" fillId="0" borderId="13" xfId="0" applyFont="1" applyFill="1" applyBorder="1" applyAlignment="1">
      <alignment horizontal="left" vertical="top"/>
    </xf>
    <xf numFmtId="0" fontId="29" fillId="0" borderId="0" xfId="0" applyFont="1" applyFill="1"/>
    <xf numFmtId="0" fontId="0" fillId="0" borderId="0" xfId="0" applyFont="1" applyFill="1"/>
    <xf numFmtId="0" fontId="0" fillId="0" borderId="1" xfId="0" applyFill="1" applyBorder="1"/>
    <xf numFmtId="0" fontId="0" fillId="0" borderId="1" xfId="0" applyFill="1" applyBorder="1" applyAlignment="1">
      <alignment horizontal="center" vertical="top"/>
    </xf>
    <xf numFmtId="0" fontId="0" fillId="0" borderId="2" xfId="0" applyFill="1" applyBorder="1" applyAlignment="1">
      <alignment horizontal="center" vertical="top"/>
    </xf>
    <xf numFmtId="0" fontId="15" fillId="0" borderId="7" xfId="0" applyFont="1" applyFill="1" applyBorder="1" applyAlignment="1">
      <alignment horizontal="left" vertical="top" wrapText="1" indent="1"/>
    </xf>
    <xf numFmtId="169" fontId="15" fillId="0" borderId="7" xfId="0" applyNumberFormat="1" applyFont="1" applyFill="1" applyBorder="1" applyAlignment="1">
      <alignment horizontal="right"/>
    </xf>
    <xf numFmtId="0" fontId="11" fillId="0" borderId="1" xfId="0" applyFont="1" applyFill="1" applyBorder="1"/>
    <xf numFmtId="0" fontId="11" fillId="0" borderId="2" xfId="0" applyFont="1" applyFill="1" applyBorder="1"/>
    <xf numFmtId="0" fontId="14" fillId="0" borderId="2" xfId="0" applyFont="1" applyFill="1" applyBorder="1" applyAlignment="1">
      <alignment horizontal="center" vertical="center" wrapText="1"/>
    </xf>
    <xf numFmtId="0" fontId="54" fillId="0" borderId="0" xfId="2" applyFont="1" applyFill="1"/>
    <xf numFmtId="0" fontId="53" fillId="0" borderId="0" xfId="0" applyFont="1" applyFill="1" applyAlignment="1">
      <alignment vertical="top"/>
    </xf>
    <xf numFmtId="0" fontId="58" fillId="0" borderId="0" xfId="0" applyFont="1" applyFill="1"/>
    <xf numFmtId="0" fontId="59" fillId="0" borderId="0" xfId="0" applyFont="1" applyFill="1"/>
    <xf numFmtId="0" fontId="61" fillId="0" borderId="0" xfId="0" applyFont="1" applyFill="1" applyAlignment="1">
      <alignment horizontal="left"/>
    </xf>
    <xf numFmtId="0" fontId="62" fillId="0" borderId="0" xfId="0" applyFont="1" applyFill="1"/>
    <xf numFmtId="0" fontId="11" fillId="0" borderId="1" xfId="0" applyFont="1" applyFill="1" applyBorder="1" applyAlignment="1">
      <alignment horizontal="center" vertical="top" wrapText="1"/>
    </xf>
    <xf numFmtId="0" fontId="14" fillId="0" borderId="0" xfId="0" applyFont="1" applyBorder="1" applyAlignment="1">
      <alignment horizontal="center" vertical="top" wrapText="1"/>
    </xf>
    <xf numFmtId="0" fontId="29" fillId="0" borderId="0" xfId="0" applyFont="1" applyFill="1" applyBorder="1"/>
    <xf numFmtId="0" fontId="14" fillId="0" borderId="0" xfId="0" applyFont="1" applyFill="1" applyBorder="1" applyAlignment="1">
      <alignment horizontal="center" vertical="top" wrapText="1"/>
    </xf>
    <xf numFmtId="3" fontId="14" fillId="0" borderId="22" xfId="0" applyNumberFormat="1" applyFont="1" applyFill="1" applyBorder="1" applyAlignment="1">
      <alignment horizontal="right" vertical="top" indent="1"/>
    </xf>
    <xf numFmtId="3" fontId="14" fillId="0" borderId="1" xfId="0" applyNumberFormat="1" applyFont="1" applyFill="1" applyBorder="1" applyAlignment="1">
      <alignment horizontal="right" indent="1"/>
    </xf>
    <xf numFmtId="3" fontId="11" fillId="0" borderId="1" xfId="0" applyNumberFormat="1" applyFont="1" applyFill="1" applyBorder="1" applyAlignment="1">
      <alignment horizontal="right" indent="1"/>
    </xf>
    <xf numFmtId="3" fontId="15" fillId="0" borderId="11" xfId="0" applyNumberFormat="1" applyFont="1" applyFill="1" applyBorder="1" applyAlignment="1">
      <alignment horizontal="right" vertical="top" indent="1"/>
    </xf>
    <xf numFmtId="174" fontId="11" fillId="0" borderId="7" xfId="3" applyNumberFormat="1" applyFont="1" applyFill="1" applyBorder="1" applyAlignment="1">
      <alignment horizontal="right" vertical="top" wrapText="1"/>
    </xf>
    <xf numFmtId="3" fontId="14" fillId="0" borderId="11" xfId="0" applyNumberFormat="1" applyFont="1" applyBorder="1" applyAlignment="1">
      <alignment horizontal="right" vertical="top"/>
    </xf>
    <xf numFmtId="3" fontId="14" fillId="0" borderId="1" xfId="0" applyNumberFormat="1" applyFont="1" applyBorder="1" applyAlignment="1">
      <alignment horizontal="right" vertical="top"/>
    </xf>
    <xf numFmtId="3" fontId="14" fillId="0" borderId="1" xfId="0" applyNumberFormat="1" applyFont="1" applyFill="1" applyBorder="1" applyAlignment="1">
      <alignment horizontal="right" vertical="top"/>
    </xf>
    <xf numFmtId="0" fontId="14" fillId="0" borderId="7" xfId="0" applyFont="1" applyFill="1" applyBorder="1" applyAlignment="1">
      <alignment horizontal="right" vertical="top"/>
    </xf>
    <xf numFmtId="166" fontId="11" fillId="0" borderId="11" xfId="0" applyNumberFormat="1" applyFont="1" applyBorder="1" applyAlignment="1">
      <alignment horizontal="right" vertical="top"/>
    </xf>
    <xf numFmtId="169" fontId="15" fillId="0" borderId="7" xfId="0" applyNumberFormat="1" applyFont="1" applyFill="1" applyBorder="1" applyAlignment="1">
      <alignment horizontal="right" vertical="top" wrapText="1"/>
    </xf>
    <xf numFmtId="167" fontId="17" fillId="6" borderId="0" xfId="0" applyNumberFormat="1" applyFont="1" applyFill="1" applyAlignment="1">
      <alignment horizontal="right" vertical="top"/>
    </xf>
    <xf numFmtId="0" fontId="17" fillId="6" borderId="11" xfId="0" applyFont="1" applyFill="1" applyBorder="1" applyAlignment="1">
      <alignment horizontal="right" vertical="top" wrapText="1"/>
    </xf>
    <xf numFmtId="3" fontId="11" fillId="0" borderId="0" xfId="0" applyNumberFormat="1" applyFont="1" applyBorder="1" applyAlignment="1">
      <alignment horizontal="right"/>
    </xf>
    <xf numFmtId="3" fontId="15" fillId="0" borderId="20" xfId="0" applyNumberFormat="1" applyFont="1" applyBorder="1" applyAlignment="1">
      <alignment horizontal="right"/>
    </xf>
    <xf numFmtId="3" fontId="15" fillId="0" borderId="20" xfId="0" applyNumberFormat="1" applyFont="1" applyFill="1" applyBorder="1" applyAlignment="1">
      <alignment horizontal="right"/>
    </xf>
    <xf numFmtId="3" fontId="14" fillId="0" borderId="11" xfId="0" applyNumberFormat="1" applyFont="1" applyFill="1" applyBorder="1" applyAlignment="1">
      <alignment horizontal="right" vertical="top"/>
    </xf>
    <xf numFmtId="0" fontId="11" fillId="0" borderId="2" xfId="0" applyFont="1" applyBorder="1" applyAlignment="1">
      <alignment horizontal="center" vertical="top" wrapText="1"/>
    </xf>
    <xf numFmtId="164" fontId="11" fillId="0" borderId="7" xfId="0" applyNumberFormat="1" applyFont="1" applyFill="1" applyBorder="1" applyAlignment="1">
      <alignment horizontal="right" vertical="top" indent="1"/>
    </xf>
    <xf numFmtId="164" fontId="14" fillId="0" borderId="20" xfId="0" applyNumberFormat="1" applyFont="1" applyFill="1" applyBorder="1" applyAlignment="1">
      <alignment horizontal="right" vertical="top" indent="1"/>
    </xf>
    <xf numFmtId="0" fontId="17" fillId="6" borderId="1" xfId="0" applyFont="1" applyFill="1" applyBorder="1" applyAlignment="1">
      <alignment horizontal="right" vertical="top" indent="1"/>
    </xf>
    <xf numFmtId="0" fontId="19" fillId="0" borderId="0" xfId="0" applyFont="1" applyFill="1" applyBorder="1" applyAlignment="1"/>
    <xf numFmtId="0" fontId="19" fillId="0" borderId="0" xfId="0" applyFont="1" applyBorder="1" applyAlignment="1"/>
    <xf numFmtId="0" fontId="14" fillId="0" borderId="0" xfId="0" applyFont="1" applyBorder="1" applyAlignment="1">
      <alignment horizontal="center" vertical="top" wrapText="1"/>
    </xf>
    <xf numFmtId="0" fontId="14" fillId="0" borderId="2" xfId="0" applyFont="1" applyBorder="1" applyAlignment="1">
      <alignment horizontal="center" vertical="top" wrapText="1"/>
    </xf>
    <xf numFmtId="164" fontId="17" fillId="6" borderId="25" xfId="0" applyNumberFormat="1" applyFont="1" applyFill="1" applyBorder="1" applyAlignment="1">
      <alignment horizontal="right" vertical="top" wrapText="1" indent="1"/>
    </xf>
    <xf numFmtId="0" fontId="15" fillId="0" borderId="7" xfId="0" applyFont="1" applyBorder="1" applyAlignment="1">
      <alignment horizontal="left" vertical="top"/>
    </xf>
    <xf numFmtId="0" fontId="10" fillId="0" borderId="6" xfId="0" applyFont="1" applyFill="1" applyBorder="1" applyAlignment="1">
      <alignment horizontal="left" vertical="top"/>
    </xf>
    <xf numFmtId="3" fontId="10" fillId="0" borderId="6" xfId="0" applyNumberFormat="1" applyFont="1" applyBorder="1" applyAlignment="1">
      <alignment horizontal="right" vertical="top"/>
    </xf>
    <xf numFmtId="3" fontId="10" fillId="0" borderId="7" xfId="0" applyNumberFormat="1" applyFont="1" applyBorder="1" applyAlignment="1">
      <alignment horizontal="right" vertical="top"/>
    </xf>
    <xf numFmtId="3" fontId="10" fillId="0" borderId="7" xfId="0" applyNumberFormat="1" applyFont="1" applyFill="1" applyBorder="1" applyAlignment="1">
      <alignment horizontal="right" vertical="top"/>
    </xf>
    <xf numFmtId="0" fontId="10" fillId="0" borderId="0" xfId="0" applyFont="1" applyFill="1" applyBorder="1" applyAlignment="1">
      <alignment horizontal="left" vertical="top"/>
    </xf>
    <xf numFmtId="3" fontId="10" fillId="0" borderId="13" xfId="0" applyNumberFormat="1" applyFont="1" applyBorder="1" applyAlignment="1">
      <alignment horizontal="right" vertical="top"/>
    </xf>
    <xf numFmtId="3" fontId="10" fillId="0" borderId="13" xfId="0" applyNumberFormat="1" applyFont="1" applyFill="1" applyBorder="1" applyAlignment="1">
      <alignment horizontal="right" vertical="top"/>
    </xf>
    <xf numFmtId="3" fontId="10" fillId="0" borderId="1" xfId="0" applyNumberFormat="1" applyFont="1" applyBorder="1" applyAlignment="1">
      <alignment horizontal="right" vertical="top" indent="1"/>
    </xf>
    <xf numFmtId="3" fontId="10" fillId="0" borderId="1" xfId="0" applyNumberFormat="1" applyFont="1" applyBorder="1" applyAlignment="1">
      <alignment horizontal="right" vertical="top"/>
    </xf>
    <xf numFmtId="167" fontId="10" fillId="0" borderId="0" xfId="0" applyNumberFormat="1" applyFont="1" applyAlignment="1">
      <alignment horizontal="right" vertical="top" indent="1"/>
    </xf>
    <xf numFmtId="3" fontId="10" fillId="0" borderId="0" xfId="0" applyNumberFormat="1" applyFont="1" applyBorder="1" applyAlignment="1">
      <alignment horizontal="right" vertical="top" indent="1"/>
    </xf>
    <xf numFmtId="3" fontId="10" fillId="0" borderId="0" xfId="0" applyNumberFormat="1" applyFont="1" applyBorder="1" applyAlignment="1">
      <alignment horizontal="right" vertical="top"/>
    </xf>
    <xf numFmtId="3" fontId="10" fillId="0" borderId="7" xfId="0" applyNumberFormat="1" applyFont="1" applyBorder="1" applyAlignment="1">
      <alignment horizontal="right" vertical="top" indent="1"/>
    </xf>
    <xf numFmtId="167" fontId="10" fillId="0" borderId="7" xfId="0" applyNumberFormat="1" applyFont="1" applyBorder="1" applyAlignment="1">
      <alignment horizontal="right" vertical="top" indent="1"/>
    </xf>
    <xf numFmtId="3" fontId="10" fillId="0" borderId="0" xfId="0" applyNumberFormat="1" applyFont="1" applyBorder="1" applyAlignment="1">
      <alignment horizontal="right" vertical="top" wrapText="1" indent="1"/>
    </xf>
    <xf numFmtId="0" fontId="10" fillId="0" borderId="7" xfId="0" applyFont="1" applyFill="1" applyBorder="1" applyAlignment="1">
      <alignment horizontal="left" vertical="top"/>
    </xf>
    <xf numFmtId="3" fontId="10" fillId="0" borderId="1" xfId="0" applyNumberFormat="1" applyFont="1" applyFill="1" applyBorder="1" applyAlignment="1">
      <alignment horizontal="right" vertical="top" wrapText="1"/>
    </xf>
    <xf numFmtId="3" fontId="10" fillId="0" borderId="7" xfId="0" applyNumberFormat="1" applyFont="1" applyFill="1" applyBorder="1" applyAlignment="1">
      <alignment horizontal="right" vertical="top" wrapText="1"/>
    </xf>
    <xf numFmtId="3" fontId="10" fillId="0" borderId="0" xfId="0" applyNumberFormat="1" applyFont="1" applyFill="1" applyBorder="1" applyAlignment="1">
      <alignment horizontal="right" vertical="top" wrapText="1"/>
    </xf>
    <xf numFmtId="167" fontId="10" fillId="0" borderId="0" xfId="0" applyNumberFormat="1" applyFont="1" applyAlignment="1">
      <alignment horizontal="right" vertical="top"/>
    </xf>
    <xf numFmtId="3" fontId="10" fillId="0" borderId="7" xfId="0" applyNumberFormat="1" applyFont="1" applyBorder="1" applyAlignment="1">
      <alignment horizontal="right" vertical="top" wrapText="1"/>
    </xf>
    <xf numFmtId="167" fontId="10" fillId="0" borderId="7" xfId="0" applyNumberFormat="1" applyFont="1" applyBorder="1" applyAlignment="1">
      <alignment horizontal="right" vertical="top"/>
    </xf>
    <xf numFmtId="3" fontId="10" fillId="0" borderId="0" xfId="0" applyNumberFormat="1" applyFont="1" applyBorder="1" applyAlignment="1">
      <alignment horizontal="right" vertical="top" wrapText="1"/>
    </xf>
    <xf numFmtId="167" fontId="10" fillId="0" borderId="0" xfId="0" applyNumberFormat="1" applyFont="1" applyBorder="1" applyAlignment="1">
      <alignment horizontal="right" vertical="top"/>
    </xf>
    <xf numFmtId="0" fontId="15" fillId="0" borderId="0" xfId="0" applyFont="1" applyFill="1" applyBorder="1" applyAlignment="1">
      <alignment horizontal="left" vertical="top"/>
    </xf>
    <xf numFmtId="3" fontId="15" fillId="0" borderId="0" xfId="0" applyNumberFormat="1" applyFont="1" applyBorder="1" applyAlignment="1">
      <alignment horizontal="right" vertical="top" wrapText="1"/>
    </xf>
    <xf numFmtId="167" fontId="15" fillId="0" borderId="0" xfId="0" applyNumberFormat="1" applyFont="1" applyAlignment="1">
      <alignment horizontal="right" vertical="top"/>
    </xf>
    <xf numFmtId="169" fontId="10" fillId="0" borderId="0" xfId="0" applyNumberFormat="1" applyFont="1" applyAlignment="1">
      <alignment horizontal="right" vertical="top" indent="1"/>
    </xf>
    <xf numFmtId="169" fontId="10" fillId="0" borderId="7" xfId="0" applyNumberFormat="1" applyFont="1" applyBorder="1" applyAlignment="1">
      <alignment horizontal="right" vertical="top" indent="1"/>
    </xf>
    <xf numFmtId="169" fontId="10" fillId="0" borderId="0" xfId="0" applyNumberFormat="1" applyFont="1" applyAlignment="1">
      <alignment horizontal="right" vertical="top"/>
    </xf>
    <xf numFmtId="169" fontId="10" fillId="0" borderId="7" xfId="0" applyNumberFormat="1" applyFont="1" applyBorder="1" applyAlignment="1">
      <alignment horizontal="right" vertical="top"/>
    </xf>
    <xf numFmtId="0" fontId="10" fillId="0" borderId="7" xfId="0" applyFont="1" applyBorder="1" applyAlignment="1">
      <alignment horizontal="left" vertical="top"/>
    </xf>
    <xf numFmtId="0" fontId="11" fillId="0" borderId="2" xfId="0" applyFont="1" applyFill="1" applyBorder="1" applyAlignment="1">
      <alignment horizontal="center" vertical="top" wrapText="1"/>
    </xf>
    <xf numFmtId="3" fontId="10" fillId="0" borderId="0" xfId="0" applyNumberFormat="1" applyFont="1" applyFill="1" applyBorder="1" applyAlignment="1">
      <alignment horizontal="right" vertical="top" indent="1"/>
    </xf>
    <xf numFmtId="3" fontId="10" fillId="0" borderId="7" xfId="0" applyNumberFormat="1" applyFont="1" applyFill="1" applyBorder="1" applyAlignment="1">
      <alignment horizontal="right" vertical="top" indent="1"/>
    </xf>
    <xf numFmtId="3" fontId="16" fillId="0" borderId="0" xfId="0" applyNumberFormat="1" applyFont="1" applyBorder="1" applyAlignment="1">
      <alignment horizontal="right" vertical="top"/>
    </xf>
    <xf numFmtId="3" fontId="15" fillId="0" borderId="13" xfId="0" applyNumberFormat="1" applyFont="1" applyFill="1" applyBorder="1" applyAlignment="1">
      <alignment horizontal="right" vertical="top"/>
    </xf>
    <xf numFmtId="0" fontId="10" fillId="0" borderId="0" xfId="0" applyFont="1" applyBorder="1" applyAlignment="1">
      <alignment horizontal="left" vertical="top"/>
    </xf>
    <xf numFmtId="0" fontId="19" fillId="0" borderId="4" xfId="0" applyFont="1" applyBorder="1" applyAlignment="1">
      <alignment wrapText="1"/>
    </xf>
    <xf numFmtId="0" fontId="15" fillId="0" borderId="0" xfId="0" applyFont="1" applyFill="1" applyBorder="1" applyAlignment="1">
      <alignment horizontal="right" vertical="top" wrapText="1"/>
    </xf>
    <xf numFmtId="0" fontId="15" fillId="0" borderId="13" xfId="0" applyFont="1" applyFill="1" applyBorder="1" applyAlignment="1">
      <alignment horizontal="right" vertical="top" wrapText="1"/>
    </xf>
    <xf numFmtId="0" fontId="0" fillId="0" borderId="4" xfId="0" applyFill="1" applyBorder="1" applyAlignment="1">
      <alignment horizontal="right" vertical="center" wrapText="1"/>
    </xf>
    <xf numFmtId="3" fontId="28" fillId="0" borderId="4" xfId="0" applyNumberFormat="1" applyFont="1" applyFill="1" applyBorder="1"/>
    <xf numFmtId="0" fontId="15" fillId="0" borderId="26" xfId="0" applyFont="1" applyBorder="1" applyAlignment="1">
      <alignment horizontal="left" vertical="top" indent="1"/>
    </xf>
    <xf numFmtId="3" fontId="14" fillId="0" borderId="26" xfId="0" applyNumberFormat="1" applyFont="1" applyBorder="1" applyAlignment="1">
      <alignment horizontal="right" vertical="top"/>
    </xf>
    <xf numFmtId="0" fontId="16" fillId="0" borderId="6" xfId="0" applyFont="1" applyFill="1" applyBorder="1" applyAlignment="1">
      <alignment horizontal="right" vertical="top" indent="1"/>
    </xf>
    <xf numFmtId="0" fontId="16" fillId="0" borderId="20" xfId="0" applyFont="1" applyFill="1" applyBorder="1" applyAlignment="1">
      <alignment horizontal="right" vertical="top" indent="1"/>
    </xf>
    <xf numFmtId="0" fontId="57" fillId="0" borderId="0" xfId="0" applyFont="1" applyFill="1" applyAlignment="1"/>
    <xf numFmtId="0" fontId="24" fillId="0" borderId="0" xfId="0" applyFont="1" applyFill="1"/>
    <xf numFmtId="3" fontId="10" fillId="0" borderId="6" xfId="0" applyNumberFormat="1" applyFont="1" applyFill="1" applyBorder="1" applyAlignment="1">
      <alignment horizontal="right" vertical="top"/>
    </xf>
    <xf numFmtId="3" fontId="10" fillId="0" borderId="0" xfId="0" applyNumberFormat="1" applyFont="1" applyFill="1" applyBorder="1" applyAlignment="1">
      <alignment horizontal="right" vertical="top"/>
    </xf>
    <xf numFmtId="167" fontId="10" fillId="0" borderId="0" xfId="0" applyNumberFormat="1" applyFont="1" applyFill="1" applyAlignment="1">
      <alignment horizontal="right" vertical="top" indent="1"/>
    </xf>
    <xf numFmtId="167" fontId="15" fillId="0" borderId="7" xfId="0" applyNumberFormat="1" applyFont="1" applyFill="1" applyBorder="1" applyAlignment="1">
      <alignment horizontal="right" vertical="top" indent="1"/>
    </xf>
    <xf numFmtId="3" fontId="10" fillId="0" borderId="7" xfId="0" applyNumberFormat="1" applyFont="1" applyFill="1" applyBorder="1" applyAlignment="1">
      <alignment horizontal="right" vertical="top" wrapText="1" indent="1"/>
    </xf>
    <xf numFmtId="167" fontId="10" fillId="0" borderId="7" xfId="0" applyNumberFormat="1" applyFont="1" applyFill="1" applyBorder="1" applyAlignment="1">
      <alignment horizontal="right" vertical="top" indent="1"/>
    </xf>
    <xf numFmtId="3" fontId="10" fillId="0" borderId="0" xfId="0" applyNumberFormat="1" applyFont="1" applyFill="1" applyBorder="1" applyAlignment="1">
      <alignment horizontal="right" vertical="top" wrapText="1" indent="1"/>
    </xf>
    <xf numFmtId="167" fontId="10" fillId="0" borderId="0" xfId="0" applyNumberFormat="1" applyFont="1" applyFill="1" applyAlignment="1">
      <alignment horizontal="right" vertical="top"/>
    </xf>
    <xf numFmtId="167" fontId="15" fillId="0" borderId="7" xfId="0" applyNumberFormat="1" applyFont="1" applyFill="1" applyBorder="1" applyAlignment="1">
      <alignment horizontal="right" vertical="top"/>
    </xf>
    <xf numFmtId="167" fontId="10" fillId="0" borderId="7" xfId="0" applyNumberFormat="1" applyFont="1" applyFill="1" applyBorder="1" applyAlignment="1">
      <alignment horizontal="right" vertical="top"/>
    </xf>
    <xf numFmtId="3" fontId="15" fillId="0" borderId="0" xfId="0" applyNumberFormat="1" applyFont="1" applyFill="1" applyBorder="1" applyAlignment="1">
      <alignment horizontal="right" vertical="top" wrapText="1"/>
    </xf>
    <xf numFmtId="167" fontId="15" fillId="0" borderId="0" xfId="0" applyNumberFormat="1" applyFont="1" applyFill="1" applyAlignment="1">
      <alignment horizontal="right" vertical="top"/>
    </xf>
    <xf numFmtId="168" fontId="10" fillId="0" borderId="0" xfId="3" applyNumberFormat="1" applyFont="1" applyFill="1" applyBorder="1" applyAlignment="1">
      <alignment horizontal="right" vertical="top" wrapText="1"/>
    </xf>
    <xf numFmtId="168" fontId="10" fillId="0" borderId="0" xfId="3" applyNumberFormat="1" applyFont="1" applyFill="1" applyBorder="1" applyAlignment="1">
      <alignment horizontal="right" vertical="top"/>
    </xf>
    <xf numFmtId="167" fontId="10" fillId="0" borderId="0" xfId="0" applyNumberFormat="1" applyFont="1" applyFill="1" applyBorder="1" applyAlignment="1">
      <alignment horizontal="right" vertical="top"/>
    </xf>
    <xf numFmtId="168" fontId="15" fillId="0" borderId="7" xfId="3" applyNumberFormat="1" applyFont="1" applyFill="1" applyBorder="1" applyAlignment="1">
      <alignment horizontal="right" vertical="top" wrapText="1"/>
    </xf>
    <xf numFmtId="168" fontId="10" fillId="0" borderId="7" xfId="3" applyNumberFormat="1" applyFont="1" applyFill="1" applyBorder="1" applyAlignment="1">
      <alignment horizontal="right" vertical="top" wrapText="1"/>
    </xf>
    <xf numFmtId="169" fontId="10" fillId="0" borderId="0" xfId="0" applyNumberFormat="1" applyFont="1" applyFill="1" applyAlignment="1">
      <alignment horizontal="right" vertical="top" indent="1"/>
    </xf>
    <xf numFmtId="169" fontId="15" fillId="0" borderId="7" xfId="0" applyNumberFormat="1" applyFont="1" applyFill="1" applyBorder="1" applyAlignment="1">
      <alignment horizontal="right" vertical="top" indent="1"/>
    </xf>
    <xf numFmtId="169" fontId="10" fillId="0" borderId="7" xfId="0" applyNumberFormat="1" applyFont="1" applyFill="1" applyBorder="1" applyAlignment="1">
      <alignment horizontal="right" vertical="top" indent="1"/>
    </xf>
    <xf numFmtId="169" fontId="10" fillId="0" borderId="0" xfId="0" applyNumberFormat="1" applyFont="1" applyFill="1" applyAlignment="1">
      <alignment horizontal="right" vertical="top"/>
    </xf>
    <xf numFmtId="169" fontId="15" fillId="0" borderId="7" xfId="0" applyNumberFormat="1" applyFont="1" applyFill="1" applyBorder="1" applyAlignment="1">
      <alignment horizontal="right" vertical="top"/>
    </xf>
    <xf numFmtId="169" fontId="10" fillId="0" borderId="7" xfId="0" applyNumberFormat="1" applyFont="1" applyFill="1" applyBorder="1" applyAlignment="1">
      <alignment horizontal="right" vertical="top"/>
    </xf>
    <xf numFmtId="0" fontId="15" fillId="0" borderId="0" xfId="0" applyFont="1" applyFill="1" applyBorder="1" applyAlignment="1">
      <alignment horizontal="left" vertical="top" indent="1"/>
    </xf>
    <xf numFmtId="0" fontId="19" fillId="0" borderId="0" xfId="0" applyFont="1" applyFill="1" applyBorder="1" applyAlignment="1">
      <alignment wrapText="1"/>
    </xf>
    <xf numFmtId="0" fontId="19" fillId="0" borderId="4" xfId="0" applyFont="1" applyFill="1" applyBorder="1" applyAlignment="1">
      <alignment wrapText="1"/>
    </xf>
    <xf numFmtId="0" fontId="24" fillId="0" borderId="0" xfId="0" applyFont="1" applyFill="1" applyBorder="1"/>
    <xf numFmtId="164" fontId="0" fillId="0" borderId="0" xfId="0" applyNumberFormat="1"/>
    <xf numFmtId="176" fontId="0" fillId="0" borderId="0" xfId="0" applyNumberFormat="1"/>
    <xf numFmtId="3" fontId="17" fillId="6" borderId="25" xfId="0" applyNumberFormat="1" applyFont="1" applyFill="1" applyBorder="1" applyAlignment="1">
      <alignment horizontal="right" vertical="top" wrapText="1" indent="1"/>
    </xf>
    <xf numFmtId="0" fontId="28" fillId="0" borderId="0" xfId="0" applyFont="1"/>
    <xf numFmtId="167" fontId="28" fillId="0" borderId="0" xfId="0" applyNumberFormat="1" applyFont="1"/>
    <xf numFmtId="177" fontId="28" fillId="0" borderId="0" xfId="0" applyNumberFormat="1" applyFont="1"/>
    <xf numFmtId="169" fontId="28" fillId="0" borderId="0" xfId="0" applyNumberFormat="1" applyFont="1"/>
    <xf numFmtId="0" fontId="49" fillId="0" borderId="0" xfId="0" applyFont="1" applyAlignment="1"/>
    <xf numFmtId="0" fontId="0" fillId="0" borderId="0" xfId="0" quotePrefix="1" applyFill="1" applyBorder="1"/>
    <xf numFmtId="0" fontId="18" fillId="0" borderId="0" xfId="0" applyFont="1" applyFill="1" applyBorder="1"/>
    <xf numFmtId="0" fontId="0" fillId="0" borderId="0" xfId="0" applyFont="1" applyFill="1" applyBorder="1"/>
    <xf numFmtId="0" fontId="11" fillId="0" borderId="0" xfId="0" applyFont="1" applyFill="1" applyBorder="1" applyAlignment="1">
      <alignment horizontal="right" vertical="top" wrapText="1" indent="1"/>
    </xf>
    <xf numFmtId="3" fontId="11" fillId="7" borderId="0" xfId="0" applyNumberFormat="1" applyFont="1" applyFill="1" applyBorder="1" applyAlignment="1">
      <alignment horizontal="right" vertical="top"/>
    </xf>
    <xf numFmtId="3" fontId="15" fillId="0" borderId="0" xfId="0" applyNumberFormat="1" applyFont="1" applyBorder="1" applyAlignment="1">
      <alignment horizontal="right"/>
    </xf>
    <xf numFmtId="3" fontId="15" fillId="7" borderId="0" xfId="0" applyNumberFormat="1" applyFont="1" applyFill="1" applyBorder="1" applyAlignment="1">
      <alignment horizontal="right"/>
    </xf>
    <xf numFmtId="3" fontId="15" fillId="0" borderId="0" xfId="0" applyNumberFormat="1" applyFont="1" applyFill="1" applyBorder="1" applyAlignment="1">
      <alignment horizontal="right"/>
    </xf>
    <xf numFmtId="3" fontId="11" fillId="7" borderId="0" xfId="0" applyNumberFormat="1" applyFont="1" applyFill="1" applyBorder="1" applyAlignment="1">
      <alignment horizontal="right"/>
    </xf>
    <xf numFmtId="0" fontId="3" fillId="0" borderId="0" xfId="0" applyFont="1" applyBorder="1" applyAlignment="1"/>
    <xf numFmtId="3" fontId="72" fillId="0" borderId="0" xfId="0" applyNumberFormat="1" applyFont="1" applyBorder="1" applyAlignment="1">
      <alignment horizontal="right"/>
    </xf>
    <xf numFmtId="3" fontId="73" fillId="7" borderId="0" xfId="0" applyNumberFormat="1" applyFont="1" applyFill="1" applyBorder="1" applyAlignment="1">
      <alignment horizontal="right"/>
    </xf>
    <xf numFmtId="0" fontId="11" fillId="0" borderId="2" xfId="0" applyFont="1" applyFill="1" applyBorder="1" applyAlignment="1">
      <alignment horizontal="center" vertical="top" wrapText="1"/>
    </xf>
    <xf numFmtId="0" fontId="14" fillId="0" borderId="18" xfId="0" applyFont="1" applyFill="1" applyBorder="1" applyAlignment="1">
      <alignment horizontal="right" vertical="top" wrapText="1" indent="1"/>
    </xf>
    <xf numFmtId="3" fontId="14" fillId="0" borderId="0" xfId="0" applyNumberFormat="1" applyFont="1" applyFill="1" applyAlignment="1">
      <alignment horizontal="right" vertical="top"/>
    </xf>
    <xf numFmtId="3" fontId="14" fillId="0" borderId="13" xfId="0" applyNumberFormat="1" applyFont="1" applyFill="1" applyBorder="1" applyAlignment="1">
      <alignment horizontal="right" vertical="top"/>
    </xf>
    <xf numFmtId="176" fontId="14" fillId="0" borderId="7" xfId="0" applyNumberFormat="1" applyFont="1" applyFill="1" applyBorder="1" applyAlignment="1">
      <alignment horizontal="right" vertical="top" indent="1"/>
    </xf>
    <xf numFmtId="176" fontId="16" fillId="0" borderId="7" xfId="0" applyNumberFormat="1" applyFont="1" applyFill="1" applyBorder="1" applyAlignment="1">
      <alignment horizontal="right" vertical="top" indent="1"/>
    </xf>
    <xf numFmtId="3" fontId="14" fillId="0" borderId="6" xfId="0" applyNumberFormat="1" applyFont="1" applyFill="1" applyBorder="1" applyAlignment="1">
      <alignment horizontal="right" vertical="top" indent="1"/>
    </xf>
    <xf numFmtId="164" fontId="14" fillId="0" borderId="6" xfId="0" applyNumberFormat="1" applyFont="1" applyFill="1" applyBorder="1" applyAlignment="1">
      <alignment horizontal="right" vertical="top" indent="1"/>
    </xf>
    <xf numFmtId="3" fontId="14" fillId="0" borderId="6" xfId="0" applyNumberFormat="1" applyFont="1" applyFill="1" applyBorder="1" applyAlignment="1">
      <alignment horizontal="right" vertical="top"/>
    </xf>
    <xf numFmtId="176" fontId="14" fillId="0" borderId="6" xfId="0" applyNumberFormat="1" applyFont="1" applyFill="1" applyBorder="1" applyAlignment="1">
      <alignment horizontal="right" vertical="top" indent="1"/>
    </xf>
    <xf numFmtId="3" fontId="17" fillId="6" borderId="4" xfId="0" applyNumberFormat="1" applyFont="1" applyFill="1" applyBorder="1" applyAlignment="1">
      <alignment horizontal="right" vertical="top" wrapText="1" indent="1"/>
    </xf>
    <xf numFmtId="164" fontId="17" fillId="6" borderId="4" xfId="0" applyNumberFormat="1" applyFont="1" applyFill="1" applyBorder="1" applyAlignment="1">
      <alignment horizontal="right" vertical="top" wrapText="1" indent="1"/>
    </xf>
    <xf numFmtId="3" fontId="17" fillId="6" borderId="4" xfId="0" applyNumberFormat="1" applyFont="1" applyFill="1" applyBorder="1" applyAlignment="1">
      <alignment horizontal="right" vertical="top" wrapText="1"/>
    </xf>
    <xf numFmtId="176" fontId="17" fillId="6" borderId="4" xfId="0" applyNumberFormat="1" applyFont="1" applyFill="1" applyBorder="1" applyAlignment="1">
      <alignment horizontal="right" vertical="top" wrapText="1" indent="1"/>
    </xf>
    <xf numFmtId="0" fontId="14" fillId="9" borderId="18" xfId="0" applyFont="1" applyFill="1" applyBorder="1" applyAlignment="1">
      <alignment horizontal="right" vertical="top" wrapText="1" indent="1"/>
    </xf>
    <xf numFmtId="3" fontId="14" fillId="9" borderId="0" xfId="0" applyNumberFormat="1" applyFont="1" applyFill="1" applyAlignment="1">
      <alignment horizontal="right" vertical="top" indent="1"/>
    </xf>
    <xf numFmtId="3" fontId="16" fillId="9" borderId="7" xfId="0" applyNumberFormat="1" applyFont="1" applyFill="1" applyBorder="1" applyAlignment="1">
      <alignment horizontal="right" vertical="top" indent="1"/>
    </xf>
    <xf numFmtId="3" fontId="14" fillId="9" borderId="7" xfId="0" applyNumberFormat="1" applyFont="1" applyFill="1" applyBorder="1" applyAlignment="1">
      <alignment horizontal="right" vertical="top" indent="1"/>
    </xf>
    <xf numFmtId="3" fontId="14" fillId="9" borderId="13" xfId="0" applyNumberFormat="1" applyFont="1" applyFill="1" applyBorder="1" applyAlignment="1">
      <alignment horizontal="right" vertical="top" indent="1"/>
    </xf>
    <xf numFmtId="3" fontId="14" fillId="9" borderId="0" xfId="0" applyNumberFormat="1" applyFont="1" applyFill="1" applyBorder="1" applyAlignment="1">
      <alignment horizontal="right" vertical="top" indent="1"/>
    </xf>
    <xf numFmtId="0" fontId="0" fillId="9" borderId="0" xfId="0" applyFill="1"/>
    <xf numFmtId="0" fontId="14" fillId="9" borderId="2" xfId="0" applyFont="1" applyFill="1" applyBorder="1" applyAlignment="1">
      <alignment horizontal="center" vertical="top" wrapText="1"/>
    </xf>
    <xf numFmtId="3" fontId="23" fillId="9" borderId="6" xfId="0" applyNumberFormat="1" applyFont="1" applyFill="1" applyBorder="1" applyAlignment="1">
      <alignment horizontal="right" vertical="top"/>
    </xf>
    <xf numFmtId="3" fontId="16" fillId="9" borderId="7" xfId="0" applyNumberFormat="1" applyFont="1" applyFill="1" applyBorder="1" applyAlignment="1">
      <alignment horizontal="right" vertical="top"/>
    </xf>
    <xf numFmtId="3" fontId="23" fillId="9" borderId="7" xfId="0" applyNumberFormat="1" applyFont="1" applyFill="1" applyBorder="1" applyAlignment="1">
      <alignment horizontal="right" vertical="top"/>
    </xf>
    <xf numFmtId="3" fontId="16" fillId="9" borderId="13" xfId="0" applyNumberFormat="1" applyFont="1" applyFill="1" applyBorder="1" applyAlignment="1">
      <alignment horizontal="right" vertical="top"/>
    </xf>
    <xf numFmtId="3" fontId="23" fillId="9" borderId="13" xfId="0" applyNumberFormat="1" applyFont="1" applyFill="1" applyBorder="1" applyAlignment="1">
      <alignment horizontal="right" vertical="top"/>
    </xf>
    <xf numFmtId="0" fontId="29" fillId="9" borderId="0" xfId="0" applyFont="1" applyFill="1"/>
    <xf numFmtId="0" fontId="10" fillId="9" borderId="18" xfId="0" applyFont="1" applyFill="1" applyBorder="1" applyAlignment="1">
      <alignment horizontal="left" vertical="center" wrapText="1" indent="1"/>
    </xf>
    <xf numFmtId="0" fontId="11" fillId="9" borderId="18" xfId="0" applyFont="1" applyFill="1" applyBorder="1" applyAlignment="1">
      <alignment horizontal="right" vertical="top" wrapText="1" indent="1"/>
    </xf>
    <xf numFmtId="0" fontId="10" fillId="9" borderId="6" xfId="0" applyFont="1" applyFill="1" applyBorder="1" applyAlignment="1">
      <alignment horizontal="left" vertical="top"/>
    </xf>
    <xf numFmtId="3" fontId="10" fillId="9" borderId="6" xfId="0" applyNumberFormat="1" applyFont="1" applyFill="1" applyBorder="1" applyAlignment="1">
      <alignment horizontal="right" vertical="top"/>
    </xf>
    <xf numFmtId="0" fontId="11" fillId="9" borderId="6" xfId="0" applyFont="1" applyFill="1" applyBorder="1" applyAlignment="1">
      <alignment horizontal="left" vertical="top"/>
    </xf>
    <xf numFmtId="0" fontId="15" fillId="9" borderId="7" xfId="0" quotePrefix="1" applyFont="1" applyFill="1" applyBorder="1" applyAlignment="1">
      <alignment horizontal="left" vertical="top" wrapText="1" indent="1"/>
    </xf>
    <xf numFmtId="3" fontId="15" fillId="9" borderId="7" xfId="0" applyNumberFormat="1" applyFont="1" applyFill="1" applyBorder="1" applyAlignment="1">
      <alignment horizontal="right"/>
    </xf>
    <xf numFmtId="0" fontId="24" fillId="9" borderId="0" xfId="0" applyFont="1" applyFill="1"/>
    <xf numFmtId="3" fontId="10" fillId="9" borderId="0" xfId="0" applyNumberFormat="1" applyFont="1" applyFill="1" applyBorder="1" applyAlignment="1">
      <alignment horizontal="right" vertical="top"/>
    </xf>
    <xf numFmtId="0" fontId="20" fillId="9" borderId="0" xfId="0" applyFont="1" applyFill="1"/>
    <xf numFmtId="3" fontId="11" fillId="9" borderId="0" xfId="0" applyNumberFormat="1" applyFont="1" applyFill="1" applyBorder="1" applyAlignment="1">
      <alignment horizontal="right" vertical="top"/>
    </xf>
    <xf numFmtId="3" fontId="23" fillId="9" borderId="0" xfId="0" applyNumberFormat="1" applyFont="1" applyFill="1" applyBorder="1" applyAlignment="1">
      <alignment horizontal="right" vertical="top" indent="1"/>
    </xf>
    <xf numFmtId="3" fontId="23" fillId="9" borderId="0" xfId="0" applyNumberFormat="1" applyFont="1" applyFill="1" applyBorder="1" applyAlignment="1">
      <alignment horizontal="right" vertical="top"/>
    </xf>
    <xf numFmtId="167" fontId="23" fillId="9" borderId="0" xfId="0" applyNumberFormat="1" applyFont="1" applyFill="1" applyAlignment="1">
      <alignment horizontal="right" vertical="top" indent="1"/>
    </xf>
    <xf numFmtId="3" fontId="16" fillId="9" borderId="7" xfId="0" applyNumberFormat="1" applyFont="1" applyFill="1" applyBorder="1" applyAlignment="1">
      <alignment horizontal="right" vertical="top" wrapText="1" indent="1"/>
    </xf>
    <xf numFmtId="167" fontId="16" fillId="9" borderId="7" xfId="0" applyNumberFormat="1" applyFont="1" applyFill="1" applyBorder="1" applyAlignment="1">
      <alignment horizontal="right" vertical="top" indent="1"/>
    </xf>
    <xf numFmtId="3" fontId="23" fillId="9" borderId="7" xfId="0" applyNumberFormat="1" applyFont="1" applyFill="1" applyBorder="1" applyAlignment="1">
      <alignment horizontal="right" vertical="top" wrapText="1" indent="1"/>
    </xf>
    <xf numFmtId="167" fontId="23" fillId="9" borderId="7" xfId="0" applyNumberFormat="1" applyFont="1" applyFill="1" applyBorder="1" applyAlignment="1">
      <alignment horizontal="right" vertical="top" indent="1"/>
    </xf>
    <xf numFmtId="166" fontId="23" fillId="9" borderId="7" xfId="0" applyNumberFormat="1" applyFont="1" applyFill="1" applyBorder="1" applyAlignment="1">
      <alignment horizontal="right" vertical="top" indent="1"/>
    </xf>
    <xf numFmtId="166" fontId="16" fillId="9" borderId="7" xfId="0" applyNumberFormat="1" applyFont="1" applyFill="1" applyBorder="1" applyAlignment="1">
      <alignment horizontal="right" vertical="top" indent="1"/>
    </xf>
    <xf numFmtId="3" fontId="23" fillId="9" borderId="0" xfId="0" applyNumberFormat="1" applyFont="1" applyFill="1" applyAlignment="1">
      <alignment horizontal="right" vertical="top"/>
    </xf>
    <xf numFmtId="166" fontId="23" fillId="9" borderId="0" xfId="0" applyNumberFormat="1" applyFont="1" applyFill="1" applyAlignment="1">
      <alignment horizontal="right" vertical="top" indent="1"/>
    </xf>
    <xf numFmtId="3" fontId="17" fillId="6" borderId="0" xfId="0" applyNumberFormat="1" applyFont="1" applyFill="1" applyBorder="1" applyAlignment="1">
      <alignment vertical="top"/>
    </xf>
    <xf numFmtId="3" fontId="23" fillId="9" borderId="0" xfId="0" applyNumberFormat="1" applyFont="1" applyFill="1" applyBorder="1" applyAlignment="1">
      <alignment horizontal="right" vertical="top" wrapText="1" indent="1"/>
    </xf>
    <xf numFmtId="3" fontId="23" fillId="9" borderId="0" xfId="0" applyNumberFormat="1" applyFont="1" applyFill="1" applyBorder="1" applyAlignment="1">
      <alignment horizontal="right" vertical="top" wrapText="1"/>
    </xf>
    <xf numFmtId="3" fontId="16" fillId="9" borderId="7" xfId="0" applyNumberFormat="1" applyFont="1" applyFill="1" applyBorder="1" applyAlignment="1">
      <alignment horizontal="right" vertical="top" wrapText="1"/>
    </xf>
    <xf numFmtId="3" fontId="23" fillId="9" borderId="7" xfId="0" applyNumberFormat="1" applyFont="1" applyFill="1" applyBorder="1" applyAlignment="1">
      <alignment horizontal="right" vertical="top" wrapText="1"/>
    </xf>
    <xf numFmtId="3" fontId="23" fillId="9" borderId="1" xfId="0" applyNumberFormat="1" applyFont="1" applyFill="1" applyBorder="1" applyAlignment="1">
      <alignment horizontal="right" vertical="top" wrapText="1"/>
    </xf>
    <xf numFmtId="3" fontId="14" fillId="9" borderId="0" xfId="0" applyNumberFormat="1" applyFont="1" applyFill="1" applyBorder="1" applyAlignment="1">
      <alignment horizontal="right" vertical="top" wrapText="1"/>
    </xf>
    <xf numFmtId="3" fontId="14" fillId="9" borderId="7" xfId="0" applyNumberFormat="1" applyFont="1" applyFill="1" applyBorder="1" applyAlignment="1">
      <alignment horizontal="right" vertical="top" wrapText="1"/>
    </xf>
    <xf numFmtId="0" fontId="11" fillId="9" borderId="2" xfId="0" applyFont="1" applyFill="1" applyBorder="1" applyAlignment="1">
      <alignment horizontal="center" vertical="top" wrapText="1"/>
    </xf>
    <xf numFmtId="167" fontId="23" fillId="9" borderId="0" xfId="0" applyNumberFormat="1" applyFont="1" applyFill="1" applyAlignment="1">
      <alignment horizontal="right" vertical="top"/>
    </xf>
    <xf numFmtId="167" fontId="16" fillId="9" borderId="7" xfId="0" applyNumberFormat="1" applyFont="1" applyFill="1" applyBorder="1" applyAlignment="1">
      <alignment horizontal="right" vertical="top"/>
    </xf>
    <xf numFmtId="167" fontId="23" fillId="9" borderId="7" xfId="0" applyNumberFormat="1" applyFont="1" applyFill="1" applyBorder="1" applyAlignment="1">
      <alignment horizontal="right" vertical="top"/>
    </xf>
    <xf numFmtId="3" fontId="16" fillId="9" borderId="0" xfId="0" applyNumberFormat="1" applyFont="1" applyFill="1" applyBorder="1" applyAlignment="1">
      <alignment horizontal="right" vertical="top" wrapText="1"/>
    </xf>
    <xf numFmtId="167" fontId="16" fillId="9" borderId="0" xfId="0" applyNumberFormat="1" applyFont="1" applyFill="1" applyAlignment="1">
      <alignment horizontal="right" vertical="top"/>
    </xf>
    <xf numFmtId="168" fontId="23" fillId="9" borderId="0" xfId="3" applyNumberFormat="1" applyFont="1" applyFill="1" applyBorder="1" applyAlignment="1">
      <alignment horizontal="right" vertical="top" wrapText="1"/>
    </xf>
    <xf numFmtId="167" fontId="23" fillId="9" borderId="0" xfId="0" applyNumberFormat="1" applyFont="1" applyFill="1" applyBorder="1" applyAlignment="1">
      <alignment horizontal="right" vertical="top"/>
    </xf>
    <xf numFmtId="168" fontId="16" fillId="9" borderId="7" xfId="3" applyNumberFormat="1" applyFont="1" applyFill="1" applyBorder="1" applyAlignment="1">
      <alignment horizontal="right" vertical="top" wrapText="1"/>
    </xf>
    <xf numFmtId="168" fontId="23" fillId="9" borderId="7" xfId="3" applyNumberFormat="1" applyFont="1" applyFill="1" applyBorder="1" applyAlignment="1">
      <alignment horizontal="right" vertical="top" wrapText="1"/>
    </xf>
    <xf numFmtId="3" fontId="14" fillId="9" borderId="0" xfId="0" applyNumberFormat="1" applyFont="1" applyFill="1" applyBorder="1" applyAlignment="1">
      <alignment horizontal="right" vertical="top"/>
    </xf>
    <xf numFmtId="167" fontId="14" fillId="9" borderId="0" xfId="0" applyNumberFormat="1" applyFont="1" applyFill="1" applyBorder="1" applyAlignment="1">
      <alignment horizontal="right" vertical="top" indent="1"/>
    </xf>
    <xf numFmtId="3" fontId="14" fillId="9" borderId="7" xfId="0" applyNumberFormat="1" applyFont="1" applyFill="1" applyBorder="1" applyAlignment="1">
      <alignment horizontal="right"/>
    </xf>
    <xf numFmtId="3" fontId="14" fillId="9" borderId="7" xfId="0" applyNumberFormat="1" applyFont="1" applyFill="1" applyBorder="1" applyAlignment="1">
      <alignment horizontal="right" vertical="top"/>
    </xf>
    <xf numFmtId="3" fontId="15" fillId="9" borderId="7" xfId="0" applyNumberFormat="1" applyFont="1" applyFill="1" applyBorder="1" applyAlignment="1">
      <alignment horizontal="right" vertical="top"/>
    </xf>
    <xf numFmtId="3" fontId="10" fillId="9" borderId="7" xfId="0" applyNumberFormat="1" applyFont="1" applyFill="1" applyBorder="1" applyAlignment="1">
      <alignment horizontal="right" vertical="top"/>
    </xf>
    <xf numFmtId="3" fontId="15" fillId="9" borderId="13" xfId="0" applyNumberFormat="1" applyFont="1" applyFill="1" applyBorder="1" applyAlignment="1">
      <alignment horizontal="right" vertical="top"/>
    </xf>
    <xf numFmtId="3" fontId="10" fillId="9" borderId="13" xfId="0" applyNumberFormat="1" applyFont="1" applyFill="1" applyBorder="1" applyAlignment="1">
      <alignment horizontal="right" vertical="top"/>
    </xf>
    <xf numFmtId="169" fontId="23" fillId="9" borderId="0" xfId="0" applyNumberFormat="1" applyFont="1" applyFill="1" applyAlignment="1">
      <alignment horizontal="right" vertical="top" indent="1"/>
    </xf>
    <xf numFmtId="169" fontId="16" fillId="9" borderId="7" xfId="0" applyNumberFormat="1" applyFont="1" applyFill="1" applyBorder="1" applyAlignment="1">
      <alignment horizontal="right" vertical="top" indent="1"/>
    </xf>
    <xf numFmtId="3" fontId="23" fillId="9" borderId="7" xfId="0" applyNumberFormat="1" applyFont="1" applyFill="1" applyBorder="1" applyAlignment="1">
      <alignment horizontal="right" vertical="top" indent="1"/>
    </xf>
    <xf numFmtId="169" fontId="23" fillId="9" borderId="7" xfId="0" applyNumberFormat="1" applyFont="1" applyFill="1" applyBorder="1" applyAlignment="1">
      <alignment horizontal="right" vertical="top" indent="1"/>
    </xf>
    <xf numFmtId="169" fontId="16" fillId="9" borderId="7" xfId="0" applyNumberFormat="1" applyFont="1" applyFill="1" applyBorder="1" applyAlignment="1">
      <alignment horizontal="right" vertical="top" wrapText="1" indent="1"/>
    </xf>
    <xf numFmtId="169" fontId="23" fillId="9" borderId="0" xfId="0" applyNumberFormat="1" applyFont="1" applyFill="1" applyAlignment="1">
      <alignment horizontal="right" vertical="top"/>
    </xf>
    <xf numFmtId="169" fontId="16" fillId="9" borderId="7" xfId="0" applyNumberFormat="1" applyFont="1" applyFill="1" applyBorder="1" applyAlignment="1">
      <alignment horizontal="right" vertical="top"/>
    </xf>
    <xf numFmtId="169" fontId="23" fillId="9" borderId="7" xfId="0" applyNumberFormat="1" applyFont="1" applyFill="1" applyBorder="1" applyAlignment="1">
      <alignment horizontal="right" vertical="top"/>
    </xf>
    <xf numFmtId="169" fontId="16" fillId="9" borderId="7" xfId="0" applyNumberFormat="1" applyFont="1" applyFill="1" applyBorder="1" applyAlignment="1">
      <alignment horizontal="right" vertical="top" wrapText="1"/>
    </xf>
    <xf numFmtId="3" fontId="17" fillId="6" borderId="0" xfId="0" applyNumberFormat="1" applyFont="1" applyFill="1" applyBorder="1" applyAlignment="1">
      <alignment horizontal="right" vertical="top" wrapText="1"/>
    </xf>
    <xf numFmtId="3" fontId="10" fillId="9" borderId="0" xfId="0" applyNumberFormat="1" applyFont="1" applyFill="1" applyBorder="1" applyAlignment="1">
      <alignment horizontal="right" vertical="top" wrapText="1"/>
    </xf>
    <xf numFmtId="166" fontId="10" fillId="9" borderId="7" xfId="0" applyNumberFormat="1" applyFont="1" applyFill="1" applyBorder="1" applyAlignment="1">
      <alignment horizontal="right" vertical="top" indent="1"/>
    </xf>
    <xf numFmtId="3" fontId="15" fillId="9" borderId="7" xfId="0" applyNumberFormat="1" applyFont="1" applyFill="1" applyBorder="1" applyAlignment="1">
      <alignment horizontal="right" vertical="top" wrapText="1"/>
    </xf>
    <xf numFmtId="166" fontId="15" fillId="9" borderId="7" xfId="0" applyNumberFormat="1" applyFont="1" applyFill="1" applyBorder="1" applyAlignment="1">
      <alignment horizontal="right" vertical="top" indent="1"/>
    </xf>
    <xf numFmtId="3" fontId="10" fillId="9" borderId="7" xfId="0" applyNumberFormat="1" applyFont="1" applyFill="1" applyBorder="1" applyAlignment="1">
      <alignment horizontal="right" vertical="top" wrapText="1"/>
    </xf>
    <xf numFmtId="0" fontId="14" fillId="9" borderId="18" xfId="0" applyFont="1" applyFill="1" applyBorder="1" applyAlignment="1">
      <alignment horizontal="right" vertical="top" indent="1"/>
    </xf>
    <xf numFmtId="164" fontId="14" fillId="9" borderId="0" xfId="0" applyNumberFormat="1" applyFont="1" applyFill="1" applyBorder="1" applyAlignment="1">
      <alignment horizontal="right" vertical="top" indent="1"/>
    </xf>
    <xf numFmtId="164" fontId="14" fillId="9" borderId="13" xfId="0" applyNumberFormat="1" applyFont="1" applyFill="1" applyBorder="1" applyAlignment="1">
      <alignment horizontal="right" vertical="top" indent="1"/>
    </xf>
    <xf numFmtId="0" fontId="11" fillId="9" borderId="18" xfId="0" applyFont="1" applyFill="1" applyBorder="1" applyAlignment="1">
      <alignment horizontal="right" vertical="top" indent="1"/>
    </xf>
    <xf numFmtId="165" fontId="16" fillId="9" borderId="7" xfId="0" applyNumberFormat="1" applyFont="1" applyFill="1" applyBorder="1" applyAlignment="1">
      <alignment horizontal="right" vertical="top" indent="1"/>
    </xf>
    <xf numFmtId="165" fontId="16" fillId="9" borderId="20" xfId="0" applyNumberFormat="1" applyFont="1" applyFill="1" applyBorder="1" applyAlignment="1">
      <alignment horizontal="right" vertical="top" indent="1"/>
    </xf>
    <xf numFmtId="0" fontId="14" fillId="9" borderId="18" xfId="0" applyFont="1" applyFill="1" applyBorder="1" applyAlignment="1">
      <alignment horizontal="right" vertical="top"/>
    </xf>
    <xf numFmtId="170" fontId="14" fillId="9" borderId="7" xfId="3" applyNumberFormat="1" applyFont="1" applyFill="1" applyBorder="1" applyAlignment="1">
      <alignment horizontal="right" vertical="top" wrapText="1"/>
    </xf>
    <xf numFmtId="170" fontId="14" fillId="9" borderId="13" xfId="3" applyNumberFormat="1" applyFont="1" applyFill="1" applyBorder="1" applyAlignment="1">
      <alignment horizontal="right" vertical="top" wrapText="1"/>
    </xf>
    <xf numFmtId="0" fontId="11" fillId="9" borderId="2" xfId="0" applyFont="1" applyFill="1" applyBorder="1" applyAlignment="1">
      <alignment horizontal="center" vertical="top"/>
    </xf>
    <xf numFmtId="0" fontId="11" fillId="9" borderId="0" xfId="0" applyFont="1" applyFill="1" applyBorder="1" applyAlignment="1">
      <alignment horizontal="right" vertical="center"/>
    </xf>
    <xf numFmtId="0" fontId="11" fillId="9" borderId="0" xfId="0" applyFont="1" applyFill="1" applyBorder="1" applyAlignment="1">
      <alignment horizontal="right" vertical="center" indent="1"/>
    </xf>
    <xf numFmtId="3" fontId="11" fillId="9" borderId="7" xfId="0" applyNumberFormat="1" applyFont="1" applyFill="1" applyBorder="1" applyAlignment="1">
      <alignment horizontal="right" vertical="top"/>
    </xf>
    <xf numFmtId="164" fontId="11" fillId="9" borderId="7" xfId="0" applyNumberFormat="1" applyFont="1" applyFill="1" applyBorder="1" applyAlignment="1">
      <alignment horizontal="right" vertical="top" indent="1"/>
    </xf>
    <xf numFmtId="1" fontId="11" fillId="9" borderId="7" xfId="0" applyNumberFormat="1" applyFont="1" applyFill="1" applyBorder="1" applyAlignment="1">
      <alignment horizontal="right" vertical="top"/>
    </xf>
    <xf numFmtId="164" fontId="14" fillId="9" borderId="7" xfId="0" applyNumberFormat="1" applyFont="1" applyFill="1" applyBorder="1" applyAlignment="1">
      <alignment horizontal="right" vertical="top" indent="1"/>
    </xf>
    <xf numFmtId="3" fontId="11" fillId="9" borderId="11" xfId="0" applyNumberFormat="1" applyFont="1" applyFill="1" applyBorder="1" applyAlignment="1">
      <alignment horizontal="right" vertical="top"/>
    </xf>
    <xf numFmtId="164" fontId="14" fillId="9" borderId="20" xfId="0" applyNumberFormat="1" applyFont="1" applyFill="1" applyBorder="1" applyAlignment="1">
      <alignment horizontal="right" vertical="top" indent="1"/>
    </xf>
    <xf numFmtId="3" fontId="16" fillId="9" borderId="0" xfId="0" applyNumberFormat="1" applyFont="1" applyFill="1" applyBorder="1" applyAlignment="1">
      <alignment horizontal="right" vertical="top"/>
    </xf>
    <xf numFmtId="3" fontId="16" fillId="9" borderId="0" xfId="0" applyNumberFormat="1" applyFont="1" applyFill="1" applyBorder="1" applyAlignment="1">
      <alignment horizontal="right"/>
    </xf>
    <xf numFmtId="3" fontId="16" fillId="9" borderId="7" xfId="0" applyNumberFormat="1" applyFont="1" applyFill="1" applyBorder="1" applyAlignment="1">
      <alignment horizontal="right"/>
    </xf>
    <xf numFmtId="0" fontId="15" fillId="9" borderId="20" xfId="0" applyFont="1" applyFill="1" applyBorder="1" applyAlignment="1">
      <alignment horizontal="left" vertical="top" indent="1"/>
    </xf>
    <xf numFmtId="3" fontId="15" fillId="9" borderId="20" xfId="0" applyNumberFormat="1" applyFont="1" applyFill="1" applyBorder="1" applyAlignment="1">
      <alignment horizontal="right" vertical="top"/>
    </xf>
    <xf numFmtId="3" fontId="11" fillId="9" borderId="0" xfId="0" applyNumberFormat="1" applyFont="1" applyFill="1" applyBorder="1" applyAlignment="1">
      <alignment horizontal="right"/>
    </xf>
    <xf numFmtId="3" fontId="11" fillId="9" borderId="7" xfId="0" applyNumberFormat="1" applyFont="1" applyFill="1" applyBorder="1" applyAlignment="1">
      <alignment horizontal="right"/>
    </xf>
    <xf numFmtId="3" fontId="11" fillId="9" borderId="20" xfId="0" applyNumberFormat="1" applyFont="1" applyFill="1" applyBorder="1" applyAlignment="1">
      <alignment horizontal="right"/>
    </xf>
    <xf numFmtId="0" fontId="14" fillId="9" borderId="2" xfId="0" applyFont="1" applyFill="1" applyBorder="1" applyAlignment="1">
      <alignment horizontal="center" vertical="top"/>
    </xf>
    <xf numFmtId="169" fontId="16" fillId="9" borderId="0" xfId="0" applyNumberFormat="1" applyFont="1" applyFill="1" applyBorder="1" applyAlignment="1">
      <alignment horizontal="right" vertical="top"/>
    </xf>
    <xf numFmtId="176" fontId="16" fillId="9" borderId="13" xfId="0" applyNumberFormat="1" applyFont="1" applyFill="1" applyBorder="1" applyAlignment="1">
      <alignment horizontal="right" vertical="top"/>
    </xf>
    <xf numFmtId="169" fontId="15" fillId="9" borderId="7" xfId="0" applyNumberFormat="1" applyFont="1" applyFill="1" applyBorder="1" applyAlignment="1">
      <alignment horizontal="right" vertical="top"/>
    </xf>
    <xf numFmtId="3" fontId="16" fillId="9" borderId="20" xfId="0" applyNumberFormat="1" applyFont="1" applyFill="1" applyBorder="1" applyAlignment="1">
      <alignment horizontal="right" vertical="top"/>
    </xf>
    <xf numFmtId="169" fontId="15" fillId="9" borderId="20" xfId="0" applyNumberFormat="1" applyFont="1" applyFill="1" applyBorder="1" applyAlignment="1">
      <alignment horizontal="right" vertical="top"/>
    </xf>
    <xf numFmtId="169" fontId="16" fillId="9" borderId="0" xfId="0" applyNumberFormat="1" applyFont="1" applyFill="1" applyBorder="1" applyAlignment="1">
      <alignment horizontal="right"/>
    </xf>
    <xf numFmtId="169" fontId="16" fillId="9" borderId="7" xfId="0" applyNumberFormat="1" applyFont="1" applyFill="1" applyBorder="1" applyAlignment="1">
      <alignment horizontal="right"/>
    </xf>
    <xf numFmtId="172" fontId="14" fillId="9" borderId="7" xfId="1" applyNumberFormat="1" applyFont="1" applyFill="1" applyBorder="1" applyAlignment="1">
      <alignment horizontal="right" vertical="top"/>
    </xf>
    <xf numFmtId="169" fontId="16" fillId="9" borderId="20" xfId="0" applyNumberFormat="1" applyFont="1" applyFill="1" applyBorder="1" applyAlignment="1">
      <alignment horizontal="right" vertical="top"/>
    </xf>
    <xf numFmtId="169" fontId="11" fillId="9" borderId="0" xfId="0" applyNumberFormat="1" applyFont="1" applyFill="1" applyAlignment="1">
      <alignment horizontal="right" vertical="top"/>
    </xf>
    <xf numFmtId="169" fontId="11" fillId="9" borderId="7" xfId="0" applyNumberFormat="1" applyFont="1" applyFill="1" applyBorder="1" applyAlignment="1">
      <alignment horizontal="right" vertical="top"/>
    </xf>
    <xf numFmtId="3" fontId="14" fillId="9" borderId="20" xfId="0" applyNumberFormat="1" applyFont="1" applyFill="1" applyBorder="1" applyAlignment="1">
      <alignment horizontal="right" vertical="top"/>
    </xf>
    <xf numFmtId="169" fontId="11" fillId="9" borderId="20" xfId="0" applyNumberFormat="1" applyFont="1" applyFill="1" applyBorder="1" applyAlignment="1">
      <alignment horizontal="right" vertical="top"/>
    </xf>
    <xf numFmtId="169" fontId="14" fillId="9" borderId="7" xfId="1" applyNumberFormat="1" applyFont="1" applyFill="1" applyBorder="1" applyAlignment="1">
      <alignment horizontal="right" vertical="top"/>
    </xf>
    <xf numFmtId="176" fontId="14" fillId="9" borderId="7" xfId="0" applyNumberFormat="1" applyFont="1" applyFill="1" applyBorder="1" applyAlignment="1">
      <alignment horizontal="right" vertical="top"/>
    </xf>
    <xf numFmtId="166" fontId="11" fillId="9" borderId="7" xfId="0" applyNumberFormat="1" applyFont="1" applyFill="1" applyBorder="1" applyAlignment="1">
      <alignment horizontal="right" vertical="top"/>
    </xf>
    <xf numFmtId="166" fontId="11" fillId="9" borderId="20" xfId="0" applyNumberFormat="1" applyFont="1" applyFill="1" applyBorder="1" applyAlignment="1">
      <alignment horizontal="right" vertical="top"/>
    </xf>
    <xf numFmtId="0" fontId="14" fillId="9" borderId="2" xfId="0" applyFont="1" applyFill="1" applyBorder="1" applyAlignment="1">
      <alignment horizontal="center" vertical="center" wrapText="1"/>
    </xf>
    <xf numFmtId="3" fontId="14" fillId="9" borderId="26" xfId="0" applyNumberFormat="1" applyFont="1" applyFill="1" applyBorder="1" applyAlignment="1">
      <alignment horizontal="right" vertical="top"/>
    </xf>
    <xf numFmtId="3" fontId="14" fillId="9" borderId="11" xfId="0" applyNumberFormat="1" applyFont="1" applyFill="1" applyBorder="1" applyAlignment="1">
      <alignment horizontal="right" vertical="top"/>
    </xf>
    <xf numFmtId="174" fontId="14" fillId="9" borderId="7" xfId="3" applyNumberFormat="1" applyFont="1" applyFill="1" applyBorder="1" applyAlignment="1">
      <alignment horizontal="right" vertical="top" wrapText="1"/>
    </xf>
    <xf numFmtId="3" fontId="16" fillId="9" borderId="6" xfId="0" applyNumberFormat="1" applyFont="1" applyFill="1" applyBorder="1" applyAlignment="1">
      <alignment horizontal="right" vertical="top" indent="1"/>
    </xf>
    <xf numFmtId="3" fontId="16" fillId="9" borderId="6" xfId="0" applyNumberFormat="1" applyFont="1" applyFill="1" applyBorder="1" applyAlignment="1">
      <alignment horizontal="right" vertical="top"/>
    </xf>
    <xf numFmtId="169" fontId="16" fillId="9" borderId="6" xfId="0" applyNumberFormat="1" applyFont="1" applyFill="1" applyBorder="1" applyAlignment="1">
      <alignment horizontal="right" vertical="top" indent="1"/>
    </xf>
    <xf numFmtId="3" fontId="16" fillId="9" borderId="20" xfId="0" applyNumberFormat="1" applyFont="1" applyFill="1" applyBorder="1" applyAlignment="1">
      <alignment horizontal="right" vertical="top" indent="1"/>
    </xf>
    <xf numFmtId="169" fontId="16" fillId="9" borderId="20" xfId="0" applyNumberFormat="1" applyFont="1" applyFill="1" applyBorder="1" applyAlignment="1">
      <alignment horizontal="right" vertical="top" indent="1"/>
    </xf>
    <xf numFmtId="3" fontId="14" fillId="9" borderId="1" xfId="0" applyNumberFormat="1" applyFont="1" applyFill="1" applyBorder="1" applyAlignment="1">
      <alignment horizontal="right" vertical="top"/>
    </xf>
    <xf numFmtId="0" fontId="14" fillId="9" borderId="7" xfId="0" applyFont="1" applyFill="1" applyBorder="1" applyAlignment="1">
      <alignment horizontal="right" vertical="top"/>
    </xf>
    <xf numFmtId="166" fontId="11" fillId="9" borderId="11" xfId="0" applyNumberFormat="1" applyFont="1" applyFill="1" applyBorder="1" applyAlignment="1">
      <alignment horizontal="right" vertical="top"/>
    </xf>
    <xf numFmtId="3" fontId="15" fillId="9" borderId="20" xfId="0" applyNumberFormat="1" applyFont="1" applyFill="1" applyBorder="1" applyAlignment="1">
      <alignment horizontal="right"/>
    </xf>
    <xf numFmtId="0" fontId="14" fillId="9" borderId="0" xfId="0" applyFont="1" applyFill="1" applyBorder="1" applyAlignment="1">
      <alignment horizontal="center" vertical="top" wrapText="1"/>
    </xf>
    <xf numFmtId="3" fontId="16" fillId="9" borderId="6" xfId="0" applyNumberFormat="1" applyFont="1" applyFill="1" applyBorder="1" applyAlignment="1">
      <alignment horizontal="right"/>
    </xf>
    <xf numFmtId="166" fontId="16" fillId="9" borderId="6" xfId="0" applyNumberFormat="1" applyFont="1" applyFill="1" applyBorder="1" applyAlignment="1">
      <alignment horizontal="right" indent="1"/>
    </xf>
    <xf numFmtId="166" fontId="16" fillId="9" borderId="20" xfId="0" applyNumberFormat="1" applyFont="1" applyFill="1" applyBorder="1" applyAlignment="1">
      <alignment horizontal="right" vertical="top" indent="1"/>
    </xf>
    <xf numFmtId="167" fontId="11" fillId="9" borderId="7" xfId="0" applyNumberFormat="1" applyFont="1" applyFill="1" applyBorder="1" applyAlignment="1">
      <alignment horizontal="right" vertical="top" indent="1"/>
    </xf>
    <xf numFmtId="169" fontId="11" fillId="9" borderId="7" xfId="0" applyNumberFormat="1" applyFont="1" applyFill="1" applyBorder="1" applyAlignment="1">
      <alignment horizontal="right" vertical="top" indent="1"/>
    </xf>
    <xf numFmtId="3" fontId="11" fillId="9" borderId="20" xfId="0" applyNumberFormat="1" applyFont="1" applyFill="1" applyBorder="1" applyAlignment="1">
      <alignment horizontal="right" indent="1"/>
    </xf>
    <xf numFmtId="3" fontId="14" fillId="9" borderId="22" xfId="0" applyNumberFormat="1" applyFont="1" applyFill="1" applyBorder="1" applyAlignment="1">
      <alignment horizontal="right" vertical="top" indent="1"/>
    </xf>
    <xf numFmtId="0" fontId="0" fillId="9" borderId="0" xfId="0" applyFill="1" applyBorder="1"/>
    <xf numFmtId="0" fontId="29" fillId="9" borderId="2" xfId="0" applyFont="1" applyFill="1" applyBorder="1" applyAlignment="1">
      <alignment horizontal="center" vertical="top"/>
    </xf>
    <xf numFmtId="0" fontId="29" fillId="9" borderId="23" xfId="0" applyFont="1" applyFill="1" applyBorder="1" applyAlignment="1">
      <alignment horizontal="center" vertical="top"/>
    </xf>
    <xf numFmtId="166" fontId="14" fillId="9" borderId="7" xfId="0" applyNumberFormat="1" applyFont="1" applyFill="1" applyBorder="1" applyAlignment="1">
      <alignment horizontal="right" vertical="top" indent="1"/>
    </xf>
    <xf numFmtId="1" fontId="14" fillId="9" borderId="7" xfId="0" applyNumberFormat="1" applyFont="1" applyFill="1" applyBorder="1" applyAlignment="1">
      <alignment horizontal="right" vertical="top" indent="1"/>
    </xf>
    <xf numFmtId="0" fontId="29" fillId="9" borderId="24" xfId="0" applyFont="1" applyFill="1" applyBorder="1" applyAlignment="1">
      <alignment horizontal="center" vertical="top"/>
    </xf>
    <xf numFmtId="3" fontId="14" fillId="9" borderId="6" xfId="0" applyNumberFormat="1" applyFont="1" applyFill="1" applyBorder="1" applyAlignment="1">
      <alignment horizontal="right" vertical="top" indent="1"/>
    </xf>
    <xf numFmtId="3" fontId="11" fillId="9" borderId="1" xfId="0" applyNumberFormat="1" applyFont="1" applyFill="1" applyBorder="1" applyAlignment="1">
      <alignment horizontal="right" indent="1"/>
    </xf>
    <xf numFmtId="3" fontId="15" fillId="9" borderId="7" xfId="0" applyNumberFormat="1" applyFont="1" applyFill="1" applyBorder="1" applyAlignment="1">
      <alignment horizontal="right" vertical="top" indent="1"/>
    </xf>
    <xf numFmtId="3" fontId="15" fillId="9" borderId="11" xfId="0" applyNumberFormat="1" applyFont="1" applyFill="1" applyBorder="1" applyAlignment="1">
      <alignment horizontal="right" vertical="top" indent="1"/>
    </xf>
    <xf numFmtId="0" fontId="16" fillId="9" borderId="0" xfId="0" applyFont="1" applyFill="1" applyBorder="1" applyAlignment="1">
      <alignment horizontal="right" vertical="top" indent="2"/>
    </xf>
    <xf numFmtId="3" fontId="16" fillId="9" borderId="0" xfId="0" applyNumberFormat="1" applyFont="1" applyFill="1" applyBorder="1" applyAlignment="1">
      <alignment horizontal="right" vertical="top" indent="1"/>
    </xf>
    <xf numFmtId="169" fontId="16" fillId="9" borderId="0" xfId="0" applyNumberFormat="1" applyFont="1" applyFill="1" applyAlignment="1">
      <alignment horizontal="right" vertical="top" indent="1"/>
    </xf>
    <xf numFmtId="0" fontId="16" fillId="9" borderId="7" xfId="0" applyFont="1" applyFill="1" applyBorder="1" applyAlignment="1">
      <alignment horizontal="right" vertical="top" indent="2"/>
    </xf>
    <xf numFmtId="0" fontId="16" fillId="9" borderId="11" xfId="0" applyFont="1" applyFill="1" applyBorder="1" applyAlignment="1">
      <alignment horizontal="right" vertical="top" indent="2"/>
    </xf>
    <xf numFmtId="3" fontId="16" fillId="9" borderId="11" xfId="0" applyNumberFormat="1" applyFont="1" applyFill="1" applyBorder="1" applyAlignment="1">
      <alignment horizontal="right" vertical="top" indent="1"/>
    </xf>
    <xf numFmtId="169" fontId="16" fillId="9" borderId="11" xfId="0" applyNumberFormat="1" applyFont="1" applyFill="1" applyBorder="1" applyAlignment="1">
      <alignment horizontal="right" vertical="top" indent="1"/>
    </xf>
    <xf numFmtId="168" fontId="0" fillId="9" borderId="0" xfId="5" applyNumberFormat="1" applyFont="1" applyFill="1" applyBorder="1"/>
    <xf numFmtId="168" fontId="74" fillId="6" borderId="0" xfId="5" applyNumberFormat="1" applyFont="1" applyFill="1" applyBorder="1"/>
    <xf numFmtId="168" fontId="16" fillId="9" borderId="6" xfId="5" applyNumberFormat="1" applyFont="1" applyFill="1" applyBorder="1" applyAlignment="1">
      <alignment horizontal="right" vertical="top" indent="1"/>
    </xf>
    <xf numFmtId="168" fontId="16" fillId="9" borderId="20" xfId="5" applyNumberFormat="1" applyFont="1" applyFill="1" applyBorder="1" applyAlignment="1">
      <alignment horizontal="right" vertical="top" indent="1"/>
    </xf>
    <xf numFmtId="169" fontId="15" fillId="9" borderId="20" xfId="0" applyNumberFormat="1" applyFont="1" applyFill="1" applyBorder="1" applyAlignment="1">
      <alignment horizontal="right" vertical="top" indent="1"/>
    </xf>
    <xf numFmtId="168" fontId="17" fillId="6" borderId="1" xfId="5" applyNumberFormat="1" applyFont="1" applyFill="1" applyBorder="1" applyAlignment="1">
      <alignment horizontal="right" vertical="top" indent="1"/>
    </xf>
    <xf numFmtId="3" fontId="23" fillId="9" borderId="13" xfId="0" applyNumberFormat="1" applyFont="1" applyFill="1" applyBorder="1" applyAlignment="1">
      <alignment horizontal="right" vertical="top" wrapText="1"/>
    </xf>
    <xf numFmtId="166" fontId="23" fillId="9" borderId="13" xfId="0" applyNumberFormat="1" applyFont="1" applyFill="1" applyBorder="1" applyAlignment="1">
      <alignment horizontal="right" vertical="top" indent="1"/>
    </xf>
    <xf numFmtId="3" fontId="23" fillId="9" borderId="13" xfId="0" applyNumberFormat="1" applyFont="1" applyFill="1" applyBorder="1" applyAlignment="1">
      <alignment horizontal="right" vertical="top" indent="1"/>
    </xf>
    <xf numFmtId="169" fontId="23" fillId="9" borderId="13" xfId="0" applyNumberFormat="1" applyFont="1" applyFill="1" applyBorder="1" applyAlignment="1">
      <alignment horizontal="right" vertical="top" indent="1"/>
    </xf>
    <xf numFmtId="3" fontId="71" fillId="9" borderId="13" xfId="0" applyNumberFormat="1" applyFont="1" applyFill="1" applyBorder="1" applyAlignment="1">
      <alignment horizontal="right" vertical="top" wrapText="1"/>
    </xf>
    <xf numFmtId="169" fontId="71" fillId="9" borderId="13" xfId="0" applyNumberFormat="1" applyFont="1" applyFill="1" applyBorder="1" applyAlignment="1">
      <alignment horizontal="right" vertical="top" wrapText="1"/>
    </xf>
    <xf numFmtId="167" fontId="16" fillId="9" borderId="13" xfId="0" applyNumberFormat="1" applyFont="1" applyFill="1" applyBorder="1" applyAlignment="1">
      <alignment horizontal="right" vertical="top" indent="1"/>
    </xf>
    <xf numFmtId="167" fontId="17" fillId="6" borderId="0" xfId="0" applyNumberFormat="1" applyFont="1" applyFill="1" applyBorder="1" applyAlignment="1">
      <alignment horizontal="right" vertical="top"/>
    </xf>
    <xf numFmtId="168" fontId="71" fillId="9" borderId="13" xfId="3" applyNumberFormat="1" applyFont="1" applyFill="1" applyBorder="1" applyAlignment="1">
      <alignment horizontal="right" vertical="top" wrapText="1"/>
    </xf>
    <xf numFmtId="167" fontId="71" fillId="9" borderId="13" xfId="0" applyNumberFormat="1" applyFont="1" applyFill="1" applyBorder="1" applyAlignment="1">
      <alignment horizontal="right" vertical="top"/>
    </xf>
    <xf numFmtId="3" fontId="16" fillId="9" borderId="13" xfId="0" applyNumberFormat="1" applyFont="1" applyFill="1" applyBorder="1" applyAlignment="1">
      <alignment horizontal="right" vertical="top" wrapText="1"/>
    </xf>
    <xf numFmtId="3" fontId="71" fillId="9" borderId="13" xfId="0" applyNumberFormat="1" applyFont="1" applyFill="1" applyBorder="1" applyAlignment="1">
      <alignment horizontal="right" vertical="top" wrapText="1" indent="1"/>
    </xf>
    <xf numFmtId="3" fontId="71" fillId="9" borderId="13" xfId="0" applyNumberFormat="1" applyFont="1" applyFill="1" applyBorder="1" applyAlignment="1">
      <alignment horizontal="right" vertical="top"/>
    </xf>
    <xf numFmtId="167" fontId="71" fillId="9" borderId="13" xfId="0" applyNumberFormat="1" applyFont="1" applyFill="1" applyBorder="1" applyAlignment="1">
      <alignment horizontal="right" vertical="top" indent="1"/>
    </xf>
    <xf numFmtId="164" fontId="14" fillId="0" borderId="13" xfId="0" applyNumberFormat="1" applyFont="1" applyFill="1" applyBorder="1" applyAlignment="1">
      <alignment horizontal="right" vertical="top" indent="1"/>
    </xf>
    <xf numFmtId="176" fontId="14" fillId="0" borderId="13" xfId="0" applyNumberFormat="1" applyFont="1" applyFill="1" applyBorder="1" applyAlignment="1">
      <alignment horizontal="right" vertical="top" indent="1"/>
    </xf>
    <xf numFmtId="3" fontId="14" fillId="0" borderId="13" xfId="0" applyNumberFormat="1" applyFont="1" applyFill="1" applyBorder="1" applyAlignment="1">
      <alignment horizontal="right" vertical="top" indent="1"/>
    </xf>
    <xf numFmtId="164" fontId="17" fillId="6" borderId="0" xfId="0" applyNumberFormat="1" applyFont="1" applyFill="1" applyBorder="1" applyAlignment="1">
      <alignment horizontal="right" vertical="top" wrapText="1" indent="1"/>
    </xf>
    <xf numFmtId="176" fontId="17" fillId="6" borderId="0" xfId="0" applyNumberFormat="1" applyFont="1" applyFill="1" applyBorder="1" applyAlignment="1">
      <alignment horizontal="right" vertical="top" wrapText="1" indent="1"/>
    </xf>
    <xf numFmtId="3" fontId="17" fillId="6" borderId="0" xfId="0" applyNumberFormat="1" applyFont="1" applyFill="1" applyBorder="1" applyAlignment="1">
      <alignment horizontal="right" vertical="top" wrapText="1" indent="1"/>
    </xf>
    <xf numFmtId="174" fontId="14" fillId="9" borderId="13" xfId="3" applyNumberFormat="1" applyFont="1" applyFill="1" applyBorder="1" applyAlignment="1">
      <alignment horizontal="right" vertical="top" wrapText="1"/>
    </xf>
    <xf numFmtId="0" fontId="6" fillId="2" borderId="0" xfId="2" applyFont="1" applyFill="1" applyAlignment="1">
      <alignment horizontal="center" vertical="top"/>
    </xf>
    <xf numFmtId="0" fontId="11" fillId="0" borderId="1" xfId="0" applyFont="1" applyFill="1" applyBorder="1" applyAlignment="1">
      <alignment horizontal="center" vertical="top" wrapText="1"/>
    </xf>
    <xf numFmtId="0" fontId="11" fillId="0" borderId="2" xfId="0" applyFont="1" applyFill="1" applyBorder="1" applyAlignment="1">
      <alignment horizontal="center" vertical="top" wrapText="1"/>
    </xf>
    <xf numFmtId="0" fontId="19" fillId="0" borderId="15" xfId="0" applyFont="1" applyBorder="1" applyAlignment="1">
      <alignment wrapText="1"/>
    </xf>
    <xf numFmtId="0" fontId="19" fillId="0" borderId="16" xfId="0" applyFont="1" applyBorder="1" applyAlignment="1">
      <alignment wrapText="1"/>
    </xf>
    <xf numFmtId="0" fontId="19" fillId="0" borderId="21" xfId="0" applyFont="1" applyBorder="1" applyAlignment="1">
      <alignment wrapText="1"/>
    </xf>
    <xf numFmtId="0" fontId="19" fillId="0" borderId="17" xfId="0" applyFont="1" applyBorder="1" applyAlignment="1">
      <alignment wrapText="1"/>
    </xf>
    <xf numFmtId="0" fontId="19" fillId="0" borderId="0" xfId="0" applyFont="1" applyFill="1" applyBorder="1" applyAlignment="1">
      <alignment horizontal="left" vertical="top" wrapText="1"/>
    </xf>
    <xf numFmtId="0" fontId="32" fillId="0" borderId="0" xfId="0" applyFont="1" applyFill="1" applyBorder="1" applyAlignment="1">
      <alignment horizontal="left" vertical="top" wrapText="1"/>
    </xf>
    <xf numFmtId="0" fontId="14" fillId="0" borderId="1" xfId="0" applyFont="1" applyFill="1" applyBorder="1" applyAlignment="1">
      <alignment horizontal="center" vertical="top" wrapText="1"/>
    </xf>
    <xf numFmtId="0" fontId="19" fillId="0" borderId="9" xfId="0" applyFont="1" applyFill="1" applyBorder="1" applyAlignment="1">
      <alignment wrapText="1"/>
    </xf>
    <xf numFmtId="0" fontId="19" fillId="0" borderId="21" xfId="0" applyFont="1" applyFill="1" applyBorder="1" applyAlignment="1">
      <alignment wrapText="1"/>
    </xf>
    <xf numFmtId="0" fontId="19" fillId="0" borderId="8" xfId="0" applyFont="1" applyFill="1" applyBorder="1" applyAlignment="1">
      <alignment wrapText="1"/>
    </xf>
    <xf numFmtId="0" fontId="32" fillId="0" borderId="0" xfId="0" applyFont="1" applyFill="1" applyBorder="1" applyAlignment="1">
      <alignment horizontal="left" wrapText="1"/>
    </xf>
    <xf numFmtId="0" fontId="11" fillId="0" borderId="1" xfId="0" applyFont="1" applyBorder="1" applyAlignment="1">
      <alignment horizontal="center" vertical="top" wrapText="1"/>
    </xf>
    <xf numFmtId="0" fontId="14" fillId="9" borderId="1" xfId="0" applyFont="1" applyFill="1" applyBorder="1" applyAlignment="1">
      <alignment horizontal="center" vertical="top" wrapText="1"/>
    </xf>
    <xf numFmtId="0" fontId="11" fillId="0" borderId="0" xfId="0" applyFont="1" applyBorder="1" applyAlignment="1">
      <alignment horizontal="center" vertical="top" wrapText="1"/>
    </xf>
    <xf numFmtId="0" fontId="11" fillId="9" borderId="1" xfId="0" applyFont="1" applyFill="1" applyBorder="1" applyAlignment="1">
      <alignment horizontal="center" vertical="top" wrapText="1"/>
    </xf>
    <xf numFmtId="0" fontId="6" fillId="9" borderId="0" xfId="2" applyFont="1" applyFill="1" applyAlignment="1">
      <alignment horizontal="center" vertical="top"/>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2" xfId="0" applyFont="1" applyBorder="1" applyAlignment="1">
      <alignment horizontal="center" vertical="top" wrapText="1"/>
    </xf>
    <xf numFmtId="0" fontId="67" fillId="2" borderId="0" xfId="2" applyFont="1" applyFill="1" applyAlignment="1">
      <alignment horizontal="center" vertical="top"/>
    </xf>
    <xf numFmtId="0" fontId="11" fillId="0" borderId="1" xfId="0" applyFont="1" applyBorder="1" applyAlignment="1">
      <alignment horizontal="center" vertical="center"/>
    </xf>
    <xf numFmtId="0" fontId="11" fillId="9" borderId="1" xfId="0" applyFont="1" applyFill="1" applyBorder="1" applyAlignment="1">
      <alignment horizontal="center" vertical="center"/>
    </xf>
    <xf numFmtId="0" fontId="24" fillId="0" borderId="0" xfId="0" applyFont="1" applyFill="1" applyAlignment="1">
      <alignment horizontal="left" vertical="top" wrapText="1"/>
    </xf>
    <xf numFmtId="0" fontId="14" fillId="0" borderId="0" xfId="0" applyFont="1" applyBorder="1" applyAlignment="1">
      <alignment horizontal="center" vertical="top" wrapText="1"/>
    </xf>
    <xf numFmtId="0" fontId="14" fillId="0" borderId="2" xfId="0" applyFont="1" applyBorder="1" applyAlignment="1">
      <alignment horizontal="center" vertical="top" wrapText="1"/>
    </xf>
    <xf numFmtId="0" fontId="11" fillId="0" borderId="1" xfId="0" applyFont="1" applyBorder="1" applyAlignment="1">
      <alignment horizontal="center" vertical="top"/>
    </xf>
    <xf numFmtId="0" fontId="14" fillId="0" borderId="0" xfId="0" applyFont="1" applyBorder="1" applyAlignment="1">
      <alignment horizontal="center" vertical="center" wrapText="1"/>
    </xf>
    <xf numFmtId="0" fontId="19" fillId="0" borderId="9" xfId="0" applyFont="1" applyBorder="1" applyAlignment="1">
      <alignment wrapText="1"/>
    </xf>
    <xf numFmtId="0" fontId="19" fillId="0" borderId="8" xfId="0" applyFont="1" applyBorder="1" applyAlignment="1">
      <alignment wrapText="1"/>
    </xf>
    <xf numFmtId="0" fontId="14" fillId="9" borderId="1" xfId="0" applyFont="1" applyFill="1" applyBorder="1" applyAlignment="1">
      <alignment horizontal="center" vertical="top"/>
    </xf>
    <xf numFmtId="0" fontId="14" fillId="9" borderId="0" xfId="0" applyFont="1" applyFill="1" applyBorder="1" applyAlignment="1">
      <alignment horizontal="center" vertical="top" wrapText="1"/>
    </xf>
    <xf numFmtId="0" fontId="14" fillId="9" borderId="2" xfId="0" applyFont="1" applyFill="1" applyBorder="1" applyAlignment="1">
      <alignment horizontal="center" vertical="top" wrapText="1"/>
    </xf>
    <xf numFmtId="0" fontId="11" fillId="9" borderId="1" xfId="0" applyFont="1" applyFill="1" applyBorder="1" applyAlignment="1">
      <alignment horizontal="center" vertical="top"/>
    </xf>
    <xf numFmtId="0" fontId="14" fillId="9" borderId="1" xfId="0" applyFont="1" applyFill="1" applyBorder="1" applyAlignment="1">
      <alignment horizontal="center"/>
    </xf>
    <xf numFmtId="0" fontId="14" fillId="9" borderId="0" xfId="0" applyFont="1" applyFill="1" applyBorder="1" applyAlignment="1">
      <alignment horizontal="center" vertical="center" wrapText="1"/>
    </xf>
    <xf numFmtId="0" fontId="11" fillId="0" borderId="1" xfId="0" applyFont="1" applyBorder="1" applyAlignment="1">
      <alignment horizontal="center"/>
    </xf>
    <xf numFmtId="0" fontId="11" fillId="0" borderId="1" xfId="0" applyFont="1" applyFill="1" applyBorder="1" applyAlignment="1">
      <alignment horizontal="center" vertical="top"/>
    </xf>
    <xf numFmtId="0" fontId="11" fillId="0" borderId="1" xfId="0" applyFont="1" applyFill="1" applyBorder="1" applyAlignment="1">
      <alignment horizontal="center"/>
    </xf>
    <xf numFmtId="0" fontId="3" fillId="0" borderId="0" xfId="0" applyFont="1" applyBorder="1" applyAlignment="1">
      <alignment horizontal="center"/>
    </xf>
    <xf numFmtId="0" fontId="24" fillId="0" borderId="0" xfId="0" applyFont="1" applyAlignment="1">
      <alignment horizontal="left" vertical="top" wrapText="1"/>
    </xf>
  </cellXfs>
  <cellStyles count="7">
    <cellStyle name="Lien hypertexte" xfId="2" builtinId="8"/>
    <cellStyle name="Milliers" xfId="5" builtinId="3"/>
    <cellStyle name="Milliers 2" xfId="4" xr:uid="{00000000-0005-0000-0000-000002000000}"/>
    <cellStyle name="Milliers 3" xfId="3" xr:uid="{00000000-0005-0000-0000-000003000000}"/>
    <cellStyle name="Normal" xfId="0" builtinId="0"/>
    <cellStyle name="Normal 4" xfId="6" xr:uid="{00000000-0005-0000-0000-000005000000}"/>
    <cellStyle name="Pourcentage" xfId="1" builtinId="5"/>
  </cellStyles>
  <dxfs count="0"/>
  <tableStyles count="0" defaultTableStyle="TableStyleMedium2" defaultPivotStyle="PivotStyleLight16"/>
  <colors>
    <mruColors>
      <color rgb="FF2C1C7E"/>
      <color rgb="FFFF6600"/>
      <color rgb="FFEAF3FA"/>
      <color rgb="FFEFF2F5"/>
      <color rgb="FFFFFF99"/>
      <color rgb="FFF2F7FC"/>
      <color rgb="FFFFEFEF"/>
      <color rgb="FFFFCCCC"/>
      <color rgb="FFDDEBF7"/>
      <color rgb="FFCDE2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591307</xdr:colOff>
      <xdr:row>0</xdr:row>
      <xdr:rowOff>227455</xdr:rowOff>
    </xdr:from>
    <xdr:to>
      <xdr:col>12</xdr:col>
      <xdr:colOff>0</xdr:colOff>
      <xdr:row>5</xdr:row>
      <xdr:rowOff>0</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49207" y="227455"/>
          <a:ext cx="2578613" cy="108318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sheetPr>
  <dimension ref="B1:AC71"/>
  <sheetViews>
    <sheetView showGridLines="0" tabSelected="1" zoomScaleNormal="100" workbookViewId="0"/>
  </sheetViews>
  <sheetFormatPr baseColWidth="10" defaultRowHeight="14.5" x14ac:dyDescent="0.35"/>
  <cols>
    <col min="1" max="1" width="1.7265625" customWidth="1"/>
    <col min="2" max="2" width="10.7265625" customWidth="1"/>
    <col min="3" max="8" width="12.7265625" customWidth="1"/>
    <col min="13" max="13" width="1.7265625" customWidth="1"/>
  </cols>
  <sheetData>
    <row r="1" spans="2:29" s="39" customFormat="1" ht="22.5" customHeight="1" x14ac:dyDescent="0.35">
      <c r="B1" s="622" t="s">
        <v>436</v>
      </c>
      <c r="C1" s="621"/>
    </row>
    <row r="2" spans="2:29" s="39" customFormat="1" ht="21.4" customHeight="1" x14ac:dyDescent="0.35">
      <c r="B2" s="532" t="s">
        <v>286</v>
      </c>
      <c r="C2" s="533"/>
    </row>
    <row r="3" spans="2:29" s="39" customFormat="1" ht="30" customHeight="1" x14ac:dyDescent="0.4">
      <c r="B3" s="705" t="s">
        <v>287</v>
      </c>
      <c r="C3" s="533"/>
      <c r="P3"/>
      <c r="Q3"/>
      <c r="R3"/>
      <c r="S3"/>
      <c r="T3"/>
      <c r="U3"/>
    </row>
    <row r="4" spans="2:29" s="39" customFormat="1" x14ac:dyDescent="0.35">
      <c r="P4"/>
      <c r="Q4"/>
      <c r="R4"/>
      <c r="S4"/>
      <c r="T4"/>
      <c r="U4"/>
      <c r="V4"/>
      <c r="W4"/>
      <c r="X4"/>
      <c r="Y4"/>
      <c r="Z4"/>
      <c r="AA4"/>
      <c r="AB4"/>
      <c r="AC4"/>
    </row>
    <row r="5" spans="2:29" s="39" customFormat="1" ht="15.5" x14ac:dyDescent="0.35">
      <c r="B5" s="623" t="s">
        <v>357</v>
      </c>
      <c r="F5" s="624" t="s">
        <v>288</v>
      </c>
      <c r="P5"/>
      <c r="Q5"/>
      <c r="R5"/>
      <c r="S5"/>
      <c r="T5"/>
      <c r="U5"/>
      <c r="V5"/>
      <c r="W5"/>
      <c r="X5"/>
      <c r="Y5"/>
      <c r="Z5"/>
      <c r="AA5"/>
      <c r="AB5"/>
      <c r="AC5"/>
    </row>
    <row r="6" spans="2:29" s="39" customFormat="1" ht="25.15" customHeight="1" x14ac:dyDescent="0.35">
      <c r="B6" s="537"/>
      <c r="C6" s="625" t="s">
        <v>289</v>
      </c>
      <c r="P6"/>
      <c r="Q6"/>
      <c r="R6"/>
      <c r="S6"/>
      <c r="T6"/>
      <c r="U6"/>
      <c r="V6"/>
      <c r="W6"/>
      <c r="X6"/>
      <c r="Y6"/>
      <c r="Z6"/>
      <c r="AA6"/>
      <c r="AB6"/>
      <c r="AC6"/>
    </row>
    <row r="7" spans="2:29" s="39" customFormat="1" ht="18" customHeight="1" x14ac:dyDescent="0.35">
      <c r="B7" s="537">
        <v>1</v>
      </c>
      <c r="C7" s="626" t="s">
        <v>437</v>
      </c>
      <c r="P7"/>
      <c r="Q7"/>
      <c r="R7"/>
      <c r="S7"/>
      <c r="T7"/>
      <c r="U7"/>
      <c r="V7"/>
      <c r="W7"/>
      <c r="X7"/>
      <c r="Y7"/>
      <c r="Z7"/>
      <c r="AA7"/>
      <c r="AB7"/>
      <c r="AC7"/>
    </row>
    <row r="8" spans="2:29" s="39" customFormat="1" ht="18" customHeight="1" x14ac:dyDescent="0.35">
      <c r="B8" s="537">
        <v>2</v>
      </c>
      <c r="C8" s="538" t="s">
        <v>290</v>
      </c>
      <c r="P8"/>
      <c r="Q8"/>
      <c r="R8"/>
      <c r="S8"/>
      <c r="T8"/>
      <c r="U8"/>
      <c r="V8"/>
      <c r="W8"/>
      <c r="X8"/>
      <c r="Y8"/>
      <c r="Z8"/>
      <c r="AA8"/>
      <c r="AB8"/>
      <c r="AC8"/>
    </row>
    <row r="9" spans="2:29" s="39" customFormat="1" ht="18" customHeight="1" x14ac:dyDescent="0.35">
      <c r="B9" s="537"/>
      <c r="C9" s="538" t="s">
        <v>60</v>
      </c>
      <c r="D9" s="538" t="s">
        <v>362</v>
      </c>
      <c r="P9"/>
      <c r="Q9"/>
      <c r="R9"/>
      <c r="S9"/>
      <c r="T9"/>
      <c r="U9"/>
      <c r="V9"/>
      <c r="W9"/>
      <c r="X9"/>
      <c r="Y9"/>
      <c r="Z9"/>
      <c r="AA9"/>
      <c r="AB9"/>
      <c r="AC9"/>
    </row>
    <row r="10" spans="2:29" s="39" customFormat="1" ht="25.15" customHeight="1" x14ac:dyDescent="0.35">
      <c r="B10" s="537"/>
      <c r="C10" s="625" t="s">
        <v>291</v>
      </c>
      <c r="P10"/>
      <c r="Q10"/>
      <c r="R10"/>
      <c r="S10"/>
      <c r="T10"/>
      <c r="U10"/>
      <c r="V10"/>
      <c r="W10"/>
      <c r="X10"/>
      <c r="Y10"/>
      <c r="Z10"/>
      <c r="AA10"/>
      <c r="AB10"/>
      <c r="AC10"/>
    </row>
    <row r="11" spans="2:29" s="39" customFormat="1" ht="18" customHeight="1" x14ac:dyDescent="0.35">
      <c r="B11" s="537">
        <v>3</v>
      </c>
      <c r="C11" s="538" t="s">
        <v>438</v>
      </c>
      <c r="P11"/>
      <c r="Q11"/>
      <c r="R11"/>
      <c r="S11"/>
      <c r="T11"/>
      <c r="U11"/>
      <c r="V11"/>
      <c r="W11"/>
      <c r="X11"/>
      <c r="Y11"/>
      <c r="Z11"/>
      <c r="AA11"/>
      <c r="AB11"/>
      <c r="AC11"/>
    </row>
    <row r="12" spans="2:29" ht="18" customHeight="1" x14ac:dyDescent="0.35">
      <c r="B12" s="534">
        <v>4</v>
      </c>
      <c r="C12" s="538" t="s">
        <v>292</v>
      </c>
    </row>
    <row r="13" spans="2:29" ht="18" customHeight="1" x14ac:dyDescent="0.35">
      <c r="C13" s="538" t="s">
        <v>60</v>
      </c>
      <c r="D13" s="538" t="s">
        <v>65</v>
      </c>
    </row>
    <row r="14" spans="2:29" ht="25.15" customHeight="1" x14ac:dyDescent="0.35">
      <c r="B14" s="534"/>
      <c r="C14" s="535" t="s">
        <v>293</v>
      </c>
    </row>
    <row r="15" spans="2:29" ht="18" customHeight="1" x14ac:dyDescent="0.35">
      <c r="B15" s="534">
        <v>5</v>
      </c>
      <c r="C15" s="536" t="s">
        <v>294</v>
      </c>
    </row>
    <row r="16" spans="2:29" ht="18" customHeight="1" x14ac:dyDescent="0.35">
      <c r="B16" s="534" t="s">
        <v>295</v>
      </c>
      <c r="C16" s="536" t="s">
        <v>296</v>
      </c>
    </row>
    <row r="17" spans="2:9" ht="18" customHeight="1" x14ac:dyDescent="0.35">
      <c r="B17" s="534">
        <v>6</v>
      </c>
      <c r="C17" s="536" t="s">
        <v>297</v>
      </c>
    </row>
    <row r="18" spans="2:9" ht="18" customHeight="1" x14ac:dyDescent="0.35">
      <c r="B18" s="534">
        <v>7</v>
      </c>
      <c r="C18" s="536" t="s">
        <v>422</v>
      </c>
      <c r="G18" s="39"/>
      <c r="H18" s="39"/>
      <c r="I18" s="39"/>
    </row>
    <row r="19" spans="2:9" ht="18" customHeight="1" x14ac:dyDescent="0.35">
      <c r="B19" s="534">
        <v>8</v>
      </c>
      <c r="C19" s="536" t="s">
        <v>298</v>
      </c>
    </row>
    <row r="20" spans="2:9" ht="18" customHeight="1" x14ac:dyDescent="0.35">
      <c r="B20" s="537">
        <v>9</v>
      </c>
      <c r="C20" s="536" t="s">
        <v>299</v>
      </c>
      <c r="D20" s="39"/>
      <c r="E20" s="39"/>
      <c r="F20" s="39"/>
    </row>
    <row r="21" spans="2:9" ht="18" customHeight="1" x14ac:dyDescent="0.35">
      <c r="B21" s="534" t="s">
        <v>300</v>
      </c>
      <c r="C21" s="536" t="s">
        <v>301</v>
      </c>
      <c r="D21" s="39"/>
      <c r="E21" s="39"/>
      <c r="F21" s="39"/>
    </row>
    <row r="22" spans="2:9" ht="18" customHeight="1" x14ac:dyDescent="0.35">
      <c r="B22" s="534" t="s">
        <v>302</v>
      </c>
      <c r="C22" s="536" t="s">
        <v>303</v>
      </c>
      <c r="D22" s="39"/>
      <c r="E22" s="39"/>
      <c r="F22" s="39"/>
    </row>
    <row r="23" spans="2:9" ht="18" customHeight="1" x14ac:dyDescent="0.35">
      <c r="B23" s="537">
        <v>10</v>
      </c>
      <c r="C23" s="536" t="s">
        <v>304</v>
      </c>
      <c r="D23" s="39"/>
      <c r="E23" s="39"/>
      <c r="F23" s="39"/>
    </row>
    <row r="24" spans="2:9" ht="18" customHeight="1" x14ac:dyDescent="0.35">
      <c r="B24" s="534" t="s">
        <v>305</v>
      </c>
      <c r="C24" s="536" t="s">
        <v>306</v>
      </c>
      <c r="D24" s="39"/>
      <c r="E24" s="39"/>
      <c r="F24" s="39"/>
    </row>
    <row r="25" spans="2:9" ht="18" customHeight="1" x14ac:dyDescent="0.35">
      <c r="B25" s="534" t="s">
        <v>307</v>
      </c>
      <c r="C25" s="536" t="s">
        <v>308</v>
      </c>
      <c r="D25" s="39"/>
      <c r="E25" s="39"/>
      <c r="F25" s="39"/>
    </row>
    <row r="26" spans="2:9" ht="18" customHeight="1" x14ac:dyDescent="0.35">
      <c r="B26" s="534">
        <v>11</v>
      </c>
      <c r="C26" s="536" t="s">
        <v>309</v>
      </c>
      <c r="D26" s="39"/>
      <c r="E26" s="39"/>
      <c r="F26" s="39"/>
    </row>
    <row r="27" spans="2:9" ht="25.15" customHeight="1" x14ac:dyDescent="0.35">
      <c r="B27" s="534"/>
      <c r="C27" s="535" t="s">
        <v>310</v>
      </c>
    </row>
    <row r="28" spans="2:9" ht="18" customHeight="1" x14ac:dyDescent="0.35">
      <c r="B28" s="537">
        <v>12</v>
      </c>
      <c r="C28" s="531" t="s">
        <v>311</v>
      </c>
    </row>
    <row r="29" spans="2:9" ht="18" customHeight="1" x14ac:dyDescent="0.35">
      <c r="B29" s="534" t="s">
        <v>312</v>
      </c>
      <c r="C29" s="536" t="s">
        <v>313</v>
      </c>
    </row>
    <row r="30" spans="2:9" ht="18" customHeight="1" x14ac:dyDescent="0.35">
      <c r="B30" s="534" t="s">
        <v>314</v>
      </c>
      <c r="C30" s="536" t="s">
        <v>315</v>
      </c>
    </row>
    <row r="31" spans="2:9" ht="18" customHeight="1" x14ac:dyDescent="0.35">
      <c r="B31" s="537">
        <v>13</v>
      </c>
      <c r="C31" s="536" t="s">
        <v>316</v>
      </c>
    </row>
    <row r="32" spans="2:9" ht="18" customHeight="1" x14ac:dyDescent="0.35">
      <c r="B32" s="534" t="s">
        <v>317</v>
      </c>
      <c r="C32" s="536" t="s">
        <v>318</v>
      </c>
    </row>
    <row r="33" spans="2:14" ht="18" customHeight="1" x14ac:dyDescent="0.35">
      <c r="B33" s="534" t="s">
        <v>319</v>
      </c>
      <c r="C33" s="536" t="s">
        <v>320</v>
      </c>
    </row>
    <row r="34" spans="2:14" ht="18" customHeight="1" x14ac:dyDescent="0.35">
      <c r="B34" s="534" t="s">
        <v>321</v>
      </c>
      <c r="C34" s="536" t="s">
        <v>322</v>
      </c>
    </row>
    <row r="35" spans="2:14" ht="18" customHeight="1" x14ac:dyDescent="0.35">
      <c r="B35" s="534" t="s">
        <v>323</v>
      </c>
      <c r="C35" s="536" t="s">
        <v>324</v>
      </c>
    </row>
    <row r="36" spans="2:14" ht="25.15" customHeight="1" x14ac:dyDescent="0.35">
      <c r="B36" s="534"/>
      <c r="C36" s="535" t="s">
        <v>16</v>
      </c>
      <c r="N36" s="39"/>
    </row>
    <row r="37" spans="2:14" ht="18" customHeight="1" x14ac:dyDescent="0.35">
      <c r="B37" s="537">
        <v>14</v>
      </c>
      <c r="C37" s="531" t="s">
        <v>325</v>
      </c>
    </row>
    <row r="38" spans="2:14" ht="18" customHeight="1" x14ac:dyDescent="0.35">
      <c r="B38" s="534" t="s">
        <v>326</v>
      </c>
      <c r="C38" s="531" t="s">
        <v>327</v>
      </c>
    </row>
    <row r="39" spans="2:14" ht="18" customHeight="1" x14ac:dyDescent="0.35">
      <c r="B39" s="537">
        <v>15</v>
      </c>
      <c r="C39" s="531" t="s">
        <v>328</v>
      </c>
    </row>
    <row r="40" spans="2:14" ht="18" customHeight="1" x14ac:dyDescent="0.35">
      <c r="B40" s="537"/>
      <c r="C40" s="531" t="s">
        <v>167</v>
      </c>
      <c r="D40" s="531"/>
      <c r="E40" s="531" t="s">
        <v>170</v>
      </c>
    </row>
    <row r="41" spans="2:14" ht="18" customHeight="1" x14ac:dyDescent="0.35">
      <c r="B41" s="537">
        <v>16</v>
      </c>
      <c r="C41" s="531" t="s">
        <v>329</v>
      </c>
    </row>
    <row r="42" spans="2:14" ht="25.15" customHeight="1" x14ac:dyDescent="0.35">
      <c r="B42" s="534"/>
      <c r="C42" s="535" t="s">
        <v>17</v>
      </c>
      <c r="D42" s="39"/>
      <c r="E42" s="39"/>
      <c r="F42" s="39"/>
      <c r="G42" s="39"/>
      <c r="H42" s="39"/>
    </row>
    <row r="43" spans="2:14" ht="18" customHeight="1" x14ac:dyDescent="0.35">
      <c r="B43" s="537">
        <v>17</v>
      </c>
      <c r="C43" s="531" t="s">
        <v>330</v>
      </c>
      <c r="D43" s="39"/>
      <c r="E43" s="39"/>
      <c r="F43" s="39"/>
      <c r="G43" s="39"/>
      <c r="H43" s="39"/>
    </row>
    <row r="44" spans="2:14" ht="18" customHeight="1" x14ac:dyDescent="0.35">
      <c r="B44" s="537" t="s">
        <v>331</v>
      </c>
      <c r="C44" s="531" t="s">
        <v>332</v>
      </c>
      <c r="D44" s="39"/>
      <c r="E44" s="39"/>
      <c r="F44" s="39"/>
      <c r="G44" s="39"/>
      <c r="H44" s="39"/>
    </row>
    <row r="45" spans="2:14" ht="18" customHeight="1" x14ac:dyDescent="0.35">
      <c r="B45" s="537" t="s">
        <v>333</v>
      </c>
      <c r="C45" s="531" t="s">
        <v>334</v>
      </c>
      <c r="D45" s="39"/>
      <c r="E45" s="39"/>
      <c r="F45" s="39"/>
      <c r="G45" s="39"/>
      <c r="H45" s="39"/>
    </row>
    <row r="46" spans="2:14" ht="18" customHeight="1" x14ac:dyDescent="0.35">
      <c r="B46" s="537">
        <v>18</v>
      </c>
      <c r="C46" s="531" t="s">
        <v>335</v>
      </c>
    </row>
    <row r="47" spans="2:14" ht="18" customHeight="1" x14ac:dyDescent="0.35">
      <c r="B47" s="534" t="s">
        <v>336</v>
      </c>
      <c r="C47" s="531" t="s">
        <v>337</v>
      </c>
    </row>
    <row r="48" spans="2:14" ht="18" customHeight="1" x14ac:dyDescent="0.35">
      <c r="B48" s="534" t="s">
        <v>338</v>
      </c>
      <c r="C48" s="531" t="s">
        <v>339</v>
      </c>
    </row>
    <row r="49" spans="2:12" ht="18" customHeight="1" x14ac:dyDescent="0.35">
      <c r="B49" s="534">
        <v>19</v>
      </c>
      <c r="C49" s="531" t="s">
        <v>340</v>
      </c>
    </row>
    <row r="50" spans="2:12" ht="18" customHeight="1" x14ac:dyDescent="0.35">
      <c r="B50" s="534">
        <v>20</v>
      </c>
      <c r="C50" s="531" t="s">
        <v>341</v>
      </c>
    </row>
    <row r="51" spans="2:12" ht="25.15" customHeight="1" x14ac:dyDescent="0.35">
      <c r="B51" s="534"/>
      <c r="C51" s="535" t="s">
        <v>20</v>
      </c>
    </row>
    <row r="52" spans="2:12" ht="20.149999999999999" customHeight="1" x14ac:dyDescent="0.35">
      <c r="B52" s="537">
        <v>21</v>
      </c>
      <c r="C52" s="531" t="s">
        <v>342</v>
      </c>
    </row>
    <row r="53" spans="2:12" ht="20.149999999999999" customHeight="1" x14ac:dyDescent="0.35">
      <c r="B53" s="534" t="s">
        <v>343</v>
      </c>
      <c r="C53" s="531" t="s">
        <v>344</v>
      </c>
    </row>
    <row r="54" spans="2:12" ht="20.149999999999999" customHeight="1" x14ac:dyDescent="0.35">
      <c r="B54" s="537">
        <v>22</v>
      </c>
      <c r="C54" s="531" t="s">
        <v>345</v>
      </c>
    </row>
    <row r="55" spans="2:12" ht="20.149999999999999" customHeight="1" x14ac:dyDescent="0.35">
      <c r="B55" s="537" t="s">
        <v>346</v>
      </c>
      <c r="C55" s="531" t="s">
        <v>347</v>
      </c>
    </row>
    <row r="56" spans="2:12" ht="20.149999999999999" customHeight="1" x14ac:dyDescent="0.35">
      <c r="B56" s="537" t="s">
        <v>348</v>
      </c>
      <c r="C56" s="531" t="s">
        <v>349</v>
      </c>
    </row>
    <row r="57" spans="2:12" ht="20.149999999999999" customHeight="1" x14ac:dyDescent="0.35">
      <c r="B57" s="537">
        <v>23</v>
      </c>
      <c r="C57" s="531" t="s">
        <v>350</v>
      </c>
    </row>
    <row r="58" spans="2:12" ht="25.15" customHeight="1" x14ac:dyDescent="0.35">
      <c r="B58" s="534"/>
      <c r="C58" s="535" t="s">
        <v>99</v>
      </c>
    </row>
    <row r="59" spans="2:12" ht="18" customHeight="1" x14ac:dyDescent="0.35">
      <c r="B59" s="537">
        <v>24</v>
      </c>
      <c r="C59" s="531" t="s">
        <v>351</v>
      </c>
    </row>
    <row r="60" spans="2:12" ht="18" customHeight="1" x14ac:dyDescent="0.35">
      <c r="B60" s="537">
        <v>25</v>
      </c>
      <c r="C60" s="531" t="s">
        <v>352</v>
      </c>
    </row>
    <row r="61" spans="2:12" ht="18" customHeight="1" x14ac:dyDescent="0.35">
      <c r="B61" s="537">
        <v>26</v>
      </c>
      <c r="C61" s="531" t="s">
        <v>353</v>
      </c>
    </row>
    <row r="62" spans="2:12" ht="18" customHeight="1" x14ac:dyDescent="0.35">
      <c r="B62" s="537">
        <v>27</v>
      </c>
      <c r="C62" s="531" t="s">
        <v>423</v>
      </c>
      <c r="H62" s="39"/>
      <c r="I62" s="39"/>
      <c r="J62" s="39"/>
      <c r="K62" s="39"/>
      <c r="L62" s="39"/>
    </row>
    <row r="63" spans="2:12" ht="18" customHeight="1" x14ac:dyDescent="0.35">
      <c r="B63" s="537">
        <v>28</v>
      </c>
      <c r="C63" s="531" t="s">
        <v>354</v>
      </c>
    </row>
    <row r="64" spans="2:12" ht="18" customHeight="1" x14ac:dyDescent="0.35">
      <c r="B64" s="537">
        <v>29</v>
      </c>
      <c r="C64" s="531" t="s">
        <v>355</v>
      </c>
    </row>
    <row r="65" spans="2:24" ht="18" customHeight="1" x14ac:dyDescent="0.35">
      <c r="B65" s="537">
        <v>30</v>
      </c>
      <c r="C65" s="531" t="s">
        <v>356</v>
      </c>
    </row>
    <row r="66" spans="2:24" ht="18" customHeight="1" x14ac:dyDescent="0.35">
      <c r="B66" s="537">
        <v>31</v>
      </c>
      <c r="C66" s="531" t="s">
        <v>425</v>
      </c>
      <c r="I66" s="39"/>
      <c r="J66" s="39"/>
      <c r="K66" s="39"/>
      <c r="L66" s="39"/>
    </row>
    <row r="67" spans="2:24" ht="18" customHeight="1" x14ac:dyDescent="0.35">
      <c r="B67" s="537"/>
      <c r="C67" s="531" t="s">
        <v>281</v>
      </c>
    </row>
    <row r="68" spans="2:24" ht="18" customHeight="1" x14ac:dyDescent="0.35">
      <c r="B68" s="537">
        <v>32</v>
      </c>
      <c r="C68" s="531" t="s">
        <v>424</v>
      </c>
      <c r="J68" s="39"/>
      <c r="K68" s="39"/>
      <c r="L68" s="39"/>
      <c r="M68" s="39"/>
      <c r="N68" s="39"/>
      <c r="O68" s="39"/>
    </row>
    <row r="69" spans="2:24" x14ac:dyDescent="0.35">
      <c r="C69" s="531" t="s">
        <v>281</v>
      </c>
    </row>
    <row r="71" spans="2:24" s="39" customFormat="1" x14ac:dyDescent="0.35">
      <c r="B71"/>
      <c r="C71"/>
      <c r="D71"/>
      <c r="O71"/>
      <c r="P71"/>
      <c r="Q71"/>
      <c r="R71"/>
      <c r="S71"/>
      <c r="T71"/>
      <c r="U71"/>
      <c r="V71"/>
      <c r="W71"/>
      <c r="X71"/>
    </row>
  </sheetData>
  <hyperlinks>
    <hyperlink ref="C7" location="'Panorama des moyens de paiement'!A2" display="Cartographie des moyens de paiement scripturaux en 2021" xr:uid="{00000000-0004-0000-0000-000000000000}"/>
    <hyperlink ref="C8" location="'Panorama des moyens de paiement'!A24" display="Évolution historique des paiements scripturaux" xr:uid="{00000000-0004-0000-0000-000001000000}"/>
    <hyperlink ref="C9" location="'Panorama des moyens de paiement'!A25" display="a) En volume" xr:uid="{00000000-0004-0000-0000-000002000000}"/>
    <hyperlink ref="D9" location="'Panorama des moyens de paiement'!A61" display="b) En valeur" xr:uid="{00000000-0004-0000-0000-000003000000}"/>
    <hyperlink ref="C11" location="'Panorama de la fraude'!A2" display="Répartition de la fraude sur les moyens de paiement en 2021" xr:uid="{00000000-0004-0000-0000-000004000000}"/>
    <hyperlink ref="C12" location="'Panorama de la fraude'!A25" display="Évolution historique de la fraude sur les moyens de paiement" xr:uid="{00000000-0004-0000-0000-000005000000}"/>
    <hyperlink ref="C13" location="'Panorama de la fraude'!A26" display="a) En volume" xr:uid="{00000000-0004-0000-0000-000006000000}"/>
    <hyperlink ref="D13" location="'Panorama de la fraude'!A46" display="b) En valeur" xr:uid="{00000000-0004-0000-0000-000007000000}"/>
    <hyperlink ref="C15" location="Carte_émission!A2" display="Paiements par carte émise en France " xr:uid="{00000000-0004-0000-0000-000008000000}"/>
    <hyperlink ref="C16" location="Carte_émission!A25" display="Nombre de cartes et supports " xr:uid="{00000000-0004-0000-0000-000009000000}"/>
    <hyperlink ref="C17" location="Carte_émission!A35" display="Transactions frauduleuses par carte émise en France " xr:uid="{00000000-0004-0000-0000-00000A000000}"/>
    <hyperlink ref="C18" location="Carte_émission!A75" display="Typologies de la Fraude sur les paiements par carte émise en France" xr:uid="{00000000-0004-0000-0000-00000B000000}"/>
    <hyperlink ref="C19" location="Carte_émission!A121" display="Répartition géographique de la fraude sur les cartes émises en France" xr:uid="{00000000-0004-0000-0000-00000C000000}"/>
    <hyperlink ref="C20" location="Carte_émission!A167" display="Paiements par carte émise et acceptée en France – Transactions nationales " xr:uid="{00000000-0004-0000-0000-00000D000000}"/>
    <hyperlink ref="C21" location="Carte_émission!A190" display="Paiements par carte émise et acceptée dans l'Espace économique européen – Transactions européennes " xr:uid="{00000000-0004-0000-0000-00000E000000}"/>
    <hyperlink ref="C22" location="Carte_émission!A213" display="Paiements par carte émise en France et acceptée à l'étranger hors Espace économique européen – Transactions internationales" xr:uid="{00000000-0004-0000-0000-00000F000000}"/>
    <hyperlink ref="C23" location="Carte_émission!A236" display="Transactions frauduleuses par carte émise et acceptée en France – Transactions nationales" xr:uid="{00000000-0004-0000-0000-000010000000}"/>
    <hyperlink ref="C24" location="Carte_émission!A277" display="Transactions frauduleuses par carte émise en France et acceptée dans l'Espace économique européen – Transactions européennes " xr:uid="{00000000-0004-0000-0000-000011000000}"/>
    <hyperlink ref="C25" location="Carte_émission!A317" display="Transactions frauduleuses par carte émise en France et acceptée à l'étranger hors Espace économique européen – Transactions internationales" xr:uid="{00000000-0004-0000-0000-000012000000}"/>
    <hyperlink ref="C26" location="Carte_émission!A357" display="Ventilation de la fraude à distance par secteur d'activité sur les transactions nationales " xr:uid="{00000000-0004-0000-0000-000013000000}"/>
    <hyperlink ref="C28" location="Carte_acceptation!A2" display="Paiements par carte acceptée en France " xr:uid="{00000000-0004-0000-0000-000014000000}"/>
    <hyperlink ref="C29" location="Carte_acceptation!A25" display="Paiements par carte émise dans l'Espace économique européen et acceptées en France – Transactions européennes " xr:uid="{00000000-0004-0000-0000-000015000000}"/>
    <hyperlink ref="C30" location="Carte_acceptation!A48" display="Paiements par carte émise à l'étranger hors Espace économique européen et acceptées en France – Transactions internationales " xr:uid="{00000000-0004-0000-0000-000016000000}"/>
    <hyperlink ref="C31" location="Carte_acceptation!A71" display="Transactions frauduleuses par carte acceptée en France " xr:uid="{00000000-0004-0000-0000-000017000000}"/>
    <hyperlink ref="C32" location="Carte_acceptation!A114" display="Transactions frauduleuses par carte émise dans l'Espace économique européen et acceptée en France – Transactions européennes" xr:uid="{00000000-0004-0000-0000-000018000000}"/>
    <hyperlink ref="C33" location="Carte_acceptation!A154" display="Transactions frauduleuses par carte émise à l'étranger hors Espace économique européen et acceptée en France – Transactions internationales " xr:uid="{00000000-0004-0000-0000-000019000000}"/>
    <hyperlink ref="C34" location="Carte_acceptation!A195" display="Répartition de la fraude sur les paiements par carte acceptée en France " xr:uid="{00000000-0004-0000-0000-00001A000000}"/>
    <hyperlink ref="C35" location="Carte_acceptation!A240" display="Répartition géographique de la fraude sur les cartes acceptées en France " xr:uid="{00000000-0004-0000-0000-00001B000000}"/>
    <hyperlink ref="C37" location="Chèque!A2" display="Chèques échangés " xr:uid="{00000000-0004-0000-0000-00001C000000}"/>
    <hyperlink ref="C38" location="Chèque!A10" display="Volume de chèques échangés en détail " xr:uid="{00000000-0004-0000-0000-00001D000000}"/>
    <hyperlink ref="C39" location="Chèque!A22" display="Fraude au chèque" xr:uid="{00000000-0004-0000-0000-00001E000000}"/>
    <hyperlink ref="C41" location="Chèque!A42" display="Typologie de la fraude au chèque " xr:uid="{00000000-0004-0000-0000-00001F000000}"/>
    <hyperlink ref="C43" location="Virement!A2" display="Virements émis par type de virements" xr:uid="{00000000-0004-0000-0000-000020000000}"/>
    <hyperlink ref="C44" location="Virement!A16" display="Virements émis par canal d'initiation" xr:uid="{00000000-0004-0000-0000-000021000000}"/>
    <hyperlink ref="C45" location="Virement!A32" display="Virements émis par destination géographique" xr:uid="{00000000-0004-0000-0000-000022000000}"/>
    <hyperlink ref="C46" location="Virement!A42" display="Transactions frauduleuses par type de virements " xr:uid="{00000000-0004-0000-0000-000023000000}"/>
    <hyperlink ref="C47" location="Virement!A72" display="Transactions frauduleuses par canal d'initiation du virement " xr:uid="{00000000-0004-0000-0000-000024000000}"/>
    <hyperlink ref="C48" location="Virement!A106" display="Transactions frauduleuses par destination géographique du virement" xr:uid="{00000000-0004-0000-0000-000025000000}"/>
    <hyperlink ref="C49" location="Virement!A128" display="Total de la fraude sur le virement" xr:uid="{00000000-0004-0000-0000-000026000000}"/>
    <hyperlink ref="C50" location="Virement!A138" display="Fraude sur le virement par typologie " xr:uid="{00000000-0004-0000-0000-000027000000}"/>
    <hyperlink ref="C52" location="Prélèvement!A2" display="Prélèvements émis par type de mandat " xr:uid="{00000000-0004-0000-0000-000028000000}"/>
    <hyperlink ref="C53" location="Prélèvement!A16" display="Prélèvements émis par origine géographique du payeur  " xr:uid="{00000000-0004-0000-0000-000029000000}"/>
    <hyperlink ref="C54" location="Prélèvement!A26" display="Fraude sur le prélèvement " xr:uid="{00000000-0004-0000-0000-00002A000000}"/>
    <hyperlink ref="C55" location="Prélèvement!A36" display="Prélèvements frauduleux par origine géographique du payeur " xr:uid="{00000000-0004-0000-0000-00002B000000}"/>
    <hyperlink ref="C56" location="Prélèvement!A58" display="Prélèvements frauduleux par type de mandat" xr:uid="{00000000-0004-0000-0000-00002C000000}"/>
    <hyperlink ref="C57" location="Prélèvement!A79" display="Typologie de la fraude au prélèvement" xr:uid="{00000000-0004-0000-0000-00002D000000}"/>
    <hyperlink ref="C59" location="Autres!A3" display="Nombre de supports par des prestataires agréés ou établis en France" xr:uid="{00000000-0004-0000-0000-00002E000000}"/>
    <hyperlink ref="C60" location="Autres!A10" display="Usage de la monnaie électronique par typologie de transaction" xr:uid="{00000000-0004-0000-0000-00002F000000}"/>
    <hyperlink ref="C61" location="Autres!A20" display="Transactions frauduleuses par monnaie électronique" xr:uid="{00000000-0004-0000-0000-000030000000}"/>
    <hyperlink ref="C62" location="Autres!A32" display="Paiements par effets de commerce (LCR – lettre de change relevé – et BOR – billet à ordre)" xr:uid="{00000000-0004-0000-0000-000031000000}"/>
    <hyperlink ref="C63" location="Autres!A40" display="Typologie de la fraude aux effets de commerce (LCR et BOR)" xr:uid="{00000000-0004-0000-0000-000032000000}"/>
    <hyperlink ref="C64" location="Autres!A59" display="Opérations par transmission de fonds " xr:uid="{00000000-0004-0000-0000-000033000000}"/>
    <hyperlink ref="C65" location="Autres!A70" display="Opérations frauduleuses par transmission de fonds " xr:uid="{00000000-0004-0000-0000-000034000000}"/>
    <hyperlink ref="C66" location="Autres!A83" display="Opérations initiés par l’établissement en qualité de prestataire de service d’initiation de paiement" xr:uid="{00000000-0004-0000-0000-000035000000}"/>
    <hyperlink ref="C68" location="Autres!A94" display="Transactions frauduleuses initiés via un établissement agissant en qualité de prestataire de service d’initiation de paiement" xr:uid="{00000000-0004-0000-0000-000036000000}"/>
    <hyperlink ref="E40" location="Chèque!A32" display="b) Nouvelle approche" xr:uid="{00000000-0004-0000-0000-000037000000}"/>
    <hyperlink ref="C40" location="Chèque!A24" display="a) Ancienne approche" xr:uid="{00000000-0004-0000-0000-000038000000}"/>
  </hyperlinks>
  <pageMargins left="0.70866141732283472" right="0.70866141732283472" top="0.74803149606299213" bottom="0.74803149606299213" header="0.31496062992125984" footer="0.31496062992125984"/>
  <pageSetup paperSize="9" scale="45" orientation="portrait" r:id="rId1"/>
  <headerFooter>
    <oddHeader>&amp;R&amp;"Calibri"&amp;10&amp;K000000 BDF-RESTREINT&amp;1#_x000D_</oddHeader>
    <oddFooter>&amp;L&amp;"Arial,Normal"&amp;K002060BANQUE DE FRANCE&amp;C&amp;"Arial,Normal"&amp;K002060Rapport annuel de l'Observatoire de la sécurité des moyens de paiement - 2023&amp;R&amp;"Arial,Normal"&amp;K553CD4Septembre 2024 | Page &amp;P/&amp;N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CFF"/>
  </sheetPr>
  <dimension ref="B1:Y1126"/>
  <sheetViews>
    <sheetView showGridLines="0" topLeftCell="A58" workbookViewId="0">
      <selection activeCell="F163" sqref="F163"/>
    </sheetView>
  </sheetViews>
  <sheetFormatPr baseColWidth="10" defaultRowHeight="14.5" x14ac:dyDescent="0.35"/>
  <cols>
    <col min="2" max="2" width="59.54296875" customWidth="1"/>
    <col min="4" max="5" width="12.7265625" bestFit="1" customWidth="1"/>
    <col min="6" max="6" width="13.26953125" customWidth="1"/>
    <col min="7" max="7" width="12.26953125" bestFit="1" customWidth="1"/>
    <col min="8" max="8" width="13.26953125" bestFit="1" customWidth="1"/>
    <col min="9" max="9" width="13" bestFit="1" customWidth="1"/>
    <col min="10" max="10" width="13.453125" bestFit="1" customWidth="1"/>
    <col min="11" max="11" width="12.7265625" customWidth="1"/>
    <col min="14" max="14" width="12.7265625" bestFit="1" customWidth="1"/>
    <col min="17" max="17" width="12.7265625" bestFit="1" customWidth="1"/>
    <col min="18" max="18" width="25.26953125" bestFit="1" customWidth="1"/>
  </cols>
  <sheetData>
    <row r="1" spans="2:17" x14ac:dyDescent="0.35">
      <c r="B1" s="1" t="s">
        <v>0</v>
      </c>
    </row>
    <row r="2" spans="2:17" x14ac:dyDescent="0.35">
      <c r="B2" s="2" t="s">
        <v>1</v>
      </c>
      <c r="L2" s="954" t="s">
        <v>2</v>
      </c>
      <c r="M2" s="954"/>
    </row>
    <row r="3" spans="2:17" x14ac:dyDescent="0.35">
      <c r="B3" s="3" t="s">
        <v>3</v>
      </c>
    </row>
    <row r="4" spans="2:17" x14ac:dyDescent="0.35">
      <c r="B4" s="4"/>
      <c r="C4" s="955" t="s">
        <v>4</v>
      </c>
      <c r="D4" s="955"/>
      <c r="E4" s="955"/>
      <c r="F4" s="955" t="s">
        <v>5</v>
      </c>
      <c r="G4" s="955"/>
      <c r="H4" s="955"/>
      <c r="I4" s="955" t="s">
        <v>6</v>
      </c>
    </row>
    <row r="5" spans="2:17" ht="27" x14ac:dyDescent="0.35">
      <c r="B5" s="5"/>
      <c r="C5" s="6">
        <v>2022</v>
      </c>
      <c r="D5" s="6" t="s">
        <v>7</v>
      </c>
      <c r="E5" s="6" t="s">
        <v>8</v>
      </c>
      <c r="F5" s="6">
        <v>2022</v>
      </c>
      <c r="G5" s="6" t="s">
        <v>7</v>
      </c>
      <c r="H5" s="6" t="s">
        <v>9</v>
      </c>
      <c r="I5" s="956"/>
      <c r="L5" s="8" t="s">
        <v>10</v>
      </c>
      <c r="M5" s="9"/>
      <c r="N5" s="9"/>
      <c r="O5" s="9"/>
      <c r="P5" s="9"/>
      <c r="Q5" s="10"/>
    </row>
    <row r="6" spans="2:17" ht="15.5" x14ac:dyDescent="0.35">
      <c r="B6" s="11" t="s">
        <v>11</v>
      </c>
      <c r="C6" s="12">
        <v>18257.506830999999</v>
      </c>
      <c r="D6" s="13">
        <f>+(C6-M46)/M46*100</f>
        <v>13.199202258378998</v>
      </c>
      <c r="E6" s="13">
        <v>59.613122246721801</v>
      </c>
      <c r="F6" s="12">
        <v>745.89430718100004</v>
      </c>
      <c r="G6" s="13">
        <f>+((F6-M82)/M82)*100</f>
        <v>13.014288966818189</v>
      </c>
      <c r="H6" s="13">
        <v>1.7518429504827799</v>
      </c>
      <c r="I6" s="12">
        <v>40.854116286815398</v>
      </c>
      <c r="L6" s="14"/>
      <c r="M6" s="15" t="s">
        <v>12</v>
      </c>
      <c r="N6" s="15"/>
      <c r="O6" s="15"/>
      <c r="P6" s="15"/>
      <c r="Q6" s="16"/>
    </row>
    <row r="7" spans="2:17" x14ac:dyDescent="0.35">
      <c r="B7" s="17" t="s">
        <v>13</v>
      </c>
      <c r="C7" s="18">
        <v>9102.9314599999998</v>
      </c>
      <c r="D7" s="19">
        <f t="shared" ref="D7:D10" si="0">+(C7-M47)/M47*100</f>
        <v>23.535128420144101</v>
      </c>
      <c r="E7" s="19">
        <v>29.7222490974025</v>
      </c>
      <c r="F7" s="18">
        <v>148.006593404</v>
      </c>
      <c r="G7" s="19">
        <f>+((F7-M83)/M83)*100</f>
        <v>18.327254295363186</v>
      </c>
      <c r="H7" s="19">
        <v>0.34761534547662198</v>
      </c>
      <c r="I7" s="18">
        <v>16.259223092513501</v>
      </c>
      <c r="L7" s="20"/>
      <c r="M7" s="15" t="s">
        <v>14</v>
      </c>
      <c r="N7" s="15"/>
      <c r="O7" s="15"/>
      <c r="P7" s="15"/>
      <c r="Q7" s="16"/>
    </row>
    <row r="8" spans="2:17" x14ac:dyDescent="0.35">
      <c r="B8" s="21" t="s">
        <v>15</v>
      </c>
      <c r="C8" s="18">
        <v>845.22267599999998</v>
      </c>
      <c r="D8" s="19">
        <f t="shared" si="0"/>
        <v>136.52170439213498</v>
      </c>
      <c r="E8" s="19">
        <v>2.7597614053489901</v>
      </c>
      <c r="F8" s="18">
        <v>17.937091089999999</v>
      </c>
      <c r="G8" s="19">
        <f t="shared" ref="G8:G10" si="1">+((F8-M84)/M84)*100</f>
        <v>136.1147498293065</v>
      </c>
      <c r="H8" s="19">
        <v>4.2127907768786499E-2</v>
      </c>
      <c r="I8" s="18">
        <v>21.2217343421108</v>
      </c>
      <c r="L8" s="22"/>
      <c r="M8" s="23"/>
      <c r="N8" s="23"/>
      <c r="O8" s="23"/>
      <c r="P8" s="23"/>
      <c r="Q8" s="24"/>
    </row>
    <row r="9" spans="2:17" x14ac:dyDescent="0.35">
      <c r="B9" s="25" t="s">
        <v>16</v>
      </c>
      <c r="C9" s="12">
        <v>1007.981264</v>
      </c>
      <c r="D9" s="13">
        <f t="shared" si="0"/>
        <v>-8.8473749370062968</v>
      </c>
      <c r="E9" s="13">
        <v>3.2911892554360298</v>
      </c>
      <c r="F9" s="12">
        <v>539.80174723189998</v>
      </c>
      <c r="G9" s="13">
        <f t="shared" si="1"/>
        <v>-8.2906851638308066</v>
      </c>
      <c r="H9" s="13">
        <v>1.26780413316256</v>
      </c>
      <c r="I9" s="12">
        <v>535.52756039312703</v>
      </c>
    </row>
    <row r="10" spans="2:17" x14ac:dyDescent="0.35">
      <c r="B10" s="25" t="s">
        <v>17</v>
      </c>
      <c r="C10" s="12">
        <v>5157.5612760000004</v>
      </c>
      <c r="D10" s="13">
        <f t="shared" si="0"/>
        <v>6.4913819399584991</v>
      </c>
      <c r="E10" s="13">
        <v>16.840104932569599</v>
      </c>
      <c r="F10" s="12">
        <v>38894.879451202301</v>
      </c>
      <c r="G10" s="13">
        <f t="shared" si="1"/>
        <v>0.44455803873120098</v>
      </c>
      <c r="H10" s="13">
        <v>91.350369241968195</v>
      </c>
      <c r="I10" s="12">
        <v>7541.3315266256304</v>
      </c>
    </row>
    <row r="11" spans="2:17" ht="15.5" x14ac:dyDescent="0.35">
      <c r="B11" s="17" t="s">
        <v>18</v>
      </c>
      <c r="C11" s="18">
        <v>19.265722</v>
      </c>
      <c r="D11" s="19">
        <f>+((C11-9)/9)*100</f>
        <v>114.06357777777778</v>
      </c>
      <c r="E11" s="19">
        <v>6.2905075232249197E-2</v>
      </c>
      <c r="F11" s="18">
        <v>15907.891726473599</v>
      </c>
      <c r="G11" s="19">
        <f>+(F11-19662)/19662*100</f>
        <v>-19.093216730375349</v>
      </c>
      <c r="H11" s="19">
        <v>37.3620333467751</v>
      </c>
      <c r="I11" s="18">
        <v>825709.60623607202</v>
      </c>
    </row>
    <row r="12" spans="2:17" x14ac:dyDescent="0.35">
      <c r="B12" s="17" t="s">
        <v>19</v>
      </c>
      <c r="C12" s="18">
        <v>197.82103499999999</v>
      </c>
      <c r="D12" s="19">
        <f>+(C12-M51)/M51*100</f>
        <v>84.757566502849528</v>
      </c>
      <c r="E12" s="19">
        <v>0.64591127647312696</v>
      </c>
      <c r="F12" s="18">
        <v>118.97153089038</v>
      </c>
      <c r="G12" s="19">
        <f>+(F12-M87)/M87*100</f>
        <v>137.68939324092074</v>
      </c>
      <c r="H12" s="19">
        <v>0.279422212627079</v>
      </c>
      <c r="I12" s="18">
        <v>601.40991017653903</v>
      </c>
    </row>
    <row r="13" spans="2:17" x14ac:dyDescent="0.35">
      <c r="B13" s="25" t="s">
        <v>20</v>
      </c>
      <c r="C13" s="12">
        <v>4914.2736720000003</v>
      </c>
      <c r="D13" s="13">
        <f>+(C13-M52)/M52*100</f>
        <v>-2.1074431429197888</v>
      </c>
      <c r="E13" s="13">
        <v>16.045739425131401</v>
      </c>
      <c r="F13" s="12">
        <v>2040.9631452792701</v>
      </c>
      <c r="G13" s="13">
        <f t="shared" ref="G13:G18" si="2">+(F13-M88)/M88*100</f>
        <v>7.6969875855127707</v>
      </c>
      <c r="H13" s="13">
        <v>4.7935034009919502</v>
      </c>
      <c r="I13" s="12">
        <v>415.31328564545402</v>
      </c>
    </row>
    <row r="14" spans="2:17" x14ac:dyDescent="0.35">
      <c r="B14" s="25" t="s">
        <v>21</v>
      </c>
      <c r="C14" s="12">
        <v>75.243425000000002</v>
      </c>
      <c r="D14" s="13">
        <f>+(C14-M53)/M53*100</f>
        <v>-1.4484217352281562E-2</v>
      </c>
      <c r="E14" s="13">
        <v>0.24567951880324501</v>
      </c>
      <c r="F14" s="12">
        <v>221.91990497427</v>
      </c>
      <c r="G14" s="13">
        <f t="shared" si="2"/>
        <v>4.8292810565318041</v>
      </c>
      <c r="H14" s="13">
        <v>0.52121167484208297</v>
      </c>
      <c r="I14" s="12">
        <v>2949.35942873773</v>
      </c>
    </row>
    <row r="15" spans="2:17" x14ac:dyDescent="0.35">
      <c r="B15" s="25" t="s">
        <v>22</v>
      </c>
      <c r="C15" s="12">
        <v>74.922184000000001</v>
      </c>
      <c r="D15" s="26">
        <f t="shared" ref="D15:D16" si="3">+(C15-M54)/M54*100</f>
        <v>18.65489247039617</v>
      </c>
      <c r="E15" s="13">
        <v>0.24463062537103</v>
      </c>
      <c r="F15" s="12">
        <v>0.51373267538</v>
      </c>
      <c r="G15" s="26">
        <f t="shared" si="2"/>
        <v>-39.348295333881921</v>
      </c>
      <c r="H15" s="13">
        <v>1.20657706746476E-3</v>
      </c>
      <c r="I15" s="12">
        <v>6.8568833415213799</v>
      </c>
    </row>
    <row r="16" spans="2:17" x14ac:dyDescent="0.35">
      <c r="B16" s="27" t="s">
        <v>23</v>
      </c>
      <c r="C16" s="12">
        <v>3.4937339999999999</v>
      </c>
      <c r="D16" s="26">
        <f t="shared" si="3"/>
        <v>74.686700000000002</v>
      </c>
      <c r="E16" s="13">
        <v>1.14074935842771E-2</v>
      </c>
      <c r="F16" s="12">
        <v>0.84129586569000003</v>
      </c>
      <c r="G16" s="26">
        <f t="shared" si="2"/>
        <v>-32.91101549521531</v>
      </c>
      <c r="H16" s="13">
        <v>1.9759076016405302E-3</v>
      </c>
      <c r="I16" s="12">
        <v>240.80135055788401</v>
      </c>
    </row>
    <row r="17" spans="2:19" x14ac:dyDescent="0.35">
      <c r="B17" s="28" t="s">
        <v>24</v>
      </c>
      <c r="C17" s="29">
        <v>29490.982386</v>
      </c>
      <c r="D17" s="30">
        <f>+(C17-M56)/M56*100</f>
        <v>8.2710352709950179</v>
      </c>
      <c r="E17" s="30">
        <f>+E6+E9+E10+E13+E14+E15+E16</f>
        <v>96.291873497617374</v>
      </c>
      <c r="F17" s="29">
        <v>42444.8135844098</v>
      </c>
      <c r="G17" s="30">
        <f t="shared" si="2"/>
        <v>0.8657223887057216</v>
      </c>
      <c r="H17" s="30">
        <f>+H6+H9+H10+H13+H14+H15+H16</f>
        <v>99.687913886116675</v>
      </c>
      <c r="I17" s="29">
        <v>1439.2471918656499</v>
      </c>
    </row>
    <row r="18" spans="2:19" ht="15.5" x14ac:dyDescent="0.35">
      <c r="B18" s="31" t="s">
        <v>25</v>
      </c>
      <c r="C18" s="12">
        <v>1135.675207</v>
      </c>
      <c r="D18" s="13">
        <f t="shared" ref="D18" si="4">+(C18-M57)/M57*100</f>
        <v>4.5463572939643129</v>
      </c>
      <c r="E18" s="13">
        <v>3.70812650238258</v>
      </c>
      <c r="F18" s="12">
        <v>132.87906637500001</v>
      </c>
      <c r="G18" s="13">
        <f t="shared" si="2"/>
        <v>7.2750383015344973</v>
      </c>
      <c r="H18" s="13">
        <v>0.31208611388327701</v>
      </c>
      <c r="I18" s="12">
        <v>117.004461800318</v>
      </c>
      <c r="L18" s="32"/>
      <c r="M18" s="32"/>
    </row>
    <row r="19" spans="2:19" ht="15" thickBot="1" x14ac:dyDescent="0.4">
      <c r="B19" s="28" t="s">
        <v>26</v>
      </c>
      <c r="C19" s="29">
        <v>30626.657593</v>
      </c>
      <c r="D19" s="30">
        <f>+(C19-(M56+M57))/(M56+M57)*100</f>
        <v>8.12818755827651</v>
      </c>
      <c r="E19" s="30">
        <f>+E17+E18</f>
        <v>99.999999999999957</v>
      </c>
      <c r="F19" s="29">
        <v>42577.692650784797</v>
      </c>
      <c r="G19" s="30">
        <f>+(F19-(M92+M93))/(M92+M93)*100</f>
        <v>0.88453339527557717</v>
      </c>
      <c r="H19" s="30">
        <f>+H18+H17</f>
        <v>99.999999999999957</v>
      </c>
      <c r="I19" s="29">
        <v>1390.21675876627</v>
      </c>
      <c r="L19" s="32"/>
      <c r="M19" s="32"/>
    </row>
    <row r="20" spans="2:19" x14ac:dyDescent="0.35">
      <c r="B20" s="957" t="s">
        <v>27</v>
      </c>
      <c r="C20" s="958"/>
      <c r="D20" s="958"/>
      <c r="E20" s="958"/>
      <c r="F20" s="958"/>
      <c r="G20" s="958"/>
      <c r="H20" s="958"/>
      <c r="I20" s="960"/>
    </row>
    <row r="21" spans="2:19" ht="24" customHeight="1" x14ac:dyDescent="0.35">
      <c r="B21" s="961" t="s">
        <v>28</v>
      </c>
      <c r="C21" s="961"/>
      <c r="D21" s="961"/>
      <c r="E21" s="961"/>
      <c r="F21" s="961"/>
      <c r="G21" s="961"/>
      <c r="H21" s="961"/>
      <c r="I21" s="961"/>
      <c r="L21" s="33"/>
    </row>
    <row r="22" spans="2:19" x14ac:dyDescent="0.35">
      <c r="B22" s="34" t="s">
        <v>29</v>
      </c>
    </row>
    <row r="23" spans="2:19" x14ac:dyDescent="0.35">
      <c r="C23" s="35"/>
      <c r="D23" s="36"/>
      <c r="E23" s="36"/>
      <c r="F23" s="36"/>
      <c r="G23" s="36"/>
      <c r="H23" s="36"/>
      <c r="I23" s="36"/>
      <c r="J23" s="36"/>
      <c r="K23" s="36"/>
      <c r="L23" s="36"/>
      <c r="M23" s="36"/>
    </row>
    <row r="24" spans="2:19" x14ac:dyDescent="0.35">
      <c r="B24" s="2" t="s">
        <v>30</v>
      </c>
      <c r="C24" s="36"/>
      <c r="D24" s="36"/>
      <c r="E24" s="36"/>
      <c r="F24" s="36"/>
      <c r="G24" s="36"/>
      <c r="H24" s="36"/>
      <c r="I24" s="36"/>
      <c r="J24" s="36"/>
      <c r="K24" s="36"/>
      <c r="L24" s="36"/>
      <c r="M24" s="36"/>
    </row>
    <row r="25" spans="2:19" x14ac:dyDescent="0.35">
      <c r="B25" s="37" t="s">
        <v>31</v>
      </c>
      <c r="C25" s="36"/>
      <c r="D25" s="36"/>
      <c r="E25" s="36"/>
      <c r="F25" s="36"/>
      <c r="G25" s="36"/>
      <c r="H25" s="36"/>
      <c r="I25" s="36"/>
      <c r="J25" s="36"/>
      <c r="K25" s="36"/>
      <c r="L25" s="36"/>
      <c r="M25" s="36"/>
    </row>
    <row r="26" spans="2:19" x14ac:dyDescent="0.35">
      <c r="B26" s="3" t="s">
        <v>32</v>
      </c>
      <c r="C26" s="38"/>
      <c r="D26" s="38"/>
      <c r="E26" s="38"/>
      <c r="F26" s="38"/>
      <c r="G26" s="38"/>
      <c r="H26" s="38"/>
      <c r="I26" s="38"/>
      <c r="J26" s="38"/>
      <c r="K26" s="38"/>
      <c r="L26" s="38"/>
      <c r="M26" s="38"/>
      <c r="N26" s="39"/>
      <c r="O26" s="39"/>
      <c r="P26" s="39"/>
      <c r="Q26" s="39"/>
      <c r="R26" s="39"/>
      <c r="S26" s="39"/>
    </row>
    <row r="27" spans="2:19" x14ac:dyDescent="0.35">
      <c r="B27" s="40"/>
      <c r="C27" s="41">
        <v>2000</v>
      </c>
      <c r="D27" s="41">
        <v>2001</v>
      </c>
      <c r="E27" s="41">
        <v>2002</v>
      </c>
      <c r="F27" s="41">
        <v>2003</v>
      </c>
      <c r="G27" s="41">
        <v>2004</v>
      </c>
      <c r="H27" s="41">
        <v>2005</v>
      </c>
      <c r="I27" s="41">
        <v>2006</v>
      </c>
      <c r="J27" s="41">
        <v>2007</v>
      </c>
      <c r="K27" s="41">
        <v>2008</v>
      </c>
      <c r="L27" s="41">
        <v>2009</v>
      </c>
      <c r="M27" s="41">
        <v>2010</v>
      </c>
    </row>
    <row r="28" spans="2:19" x14ac:dyDescent="0.35">
      <c r="B28" s="42" t="s">
        <v>33</v>
      </c>
      <c r="C28" s="43">
        <v>3292.4459999999999</v>
      </c>
      <c r="D28" s="43">
        <v>3670.7220000000002</v>
      </c>
      <c r="E28" s="43">
        <v>4095.5920000000001</v>
      </c>
      <c r="F28" s="43">
        <v>4341.4620000000004</v>
      </c>
      <c r="G28" s="43">
        <v>4650</v>
      </c>
      <c r="H28" s="43">
        <v>5243.8249999999998</v>
      </c>
      <c r="I28" s="43">
        <v>5615.36</v>
      </c>
      <c r="J28" s="43">
        <v>6144.66</v>
      </c>
      <c r="K28" s="43">
        <v>6542.5</v>
      </c>
      <c r="L28" s="43">
        <v>6649.78</v>
      </c>
      <c r="M28" s="43">
        <v>7182.75</v>
      </c>
    </row>
    <row r="29" spans="2:19" x14ac:dyDescent="0.35">
      <c r="B29" s="44" t="s">
        <v>13</v>
      </c>
      <c r="C29" s="18" t="s">
        <v>34</v>
      </c>
      <c r="D29" s="18" t="s">
        <v>34</v>
      </c>
      <c r="E29" s="18" t="s">
        <v>34</v>
      </c>
      <c r="F29" s="18" t="s">
        <v>34</v>
      </c>
      <c r="G29" s="18" t="s">
        <v>34</v>
      </c>
      <c r="H29" s="18" t="s">
        <v>34</v>
      </c>
      <c r="I29" s="18" t="s">
        <v>34</v>
      </c>
      <c r="J29" s="18" t="s">
        <v>34</v>
      </c>
      <c r="K29" s="18" t="s">
        <v>34</v>
      </c>
      <c r="L29" s="18" t="s">
        <v>34</v>
      </c>
      <c r="M29" s="18" t="s">
        <v>34</v>
      </c>
    </row>
    <row r="30" spans="2:19" x14ac:dyDescent="0.35">
      <c r="B30" s="45" t="s">
        <v>35</v>
      </c>
      <c r="C30" s="18" t="s">
        <v>34</v>
      </c>
      <c r="D30" s="18" t="s">
        <v>34</v>
      </c>
      <c r="E30" s="18" t="s">
        <v>34</v>
      </c>
      <c r="F30" s="18" t="s">
        <v>34</v>
      </c>
      <c r="G30" s="18" t="s">
        <v>34</v>
      </c>
      <c r="H30" s="18" t="s">
        <v>34</v>
      </c>
      <c r="I30" s="18" t="s">
        <v>34</v>
      </c>
      <c r="J30" s="18" t="s">
        <v>34</v>
      </c>
      <c r="K30" s="18" t="s">
        <v>34</v>
      </c>
      <c r="L30" s="18" t="s">
        <v>34</v>
      </c>
      <c r="M30" s="18" t="s">
        <v>34</v>
      </c>
    </row>
    <row r="31" spans="2:19" x14ac:dyDescent="0.35">
      <c r="B31" s="46" t="s">
        <v>16</v>
      </c>
      <c r="C31" s="12">
        <v>4493.7</v>
      </c>
      <c r="D31" s="12">
        <v>4338.6000000000004</v>
      </c>
      <c r="E31" s="12">
        <v>4349.4709999999995</v>
      </c>
      <c r="F31" s="12">
        <v>4261.5119999999997</v>
      </c>
      <c r="G31" s="12">
        <v>4133.8130000000001</v>
      </c>
      <c r="H31" s="12">
        <v>3916.259</v>
      </c>
      <c r="I31" s="12">
        <v>3826.97</v>
      </c>
      <c r="J31" s="12">
        <v>3650.41</v>
      </c>
      <c r="K31" s="12">
        <v>3487.44</v>
      </c>
      <c r="L31" s="12">
        <v>3302.56</v>
      </c>
      <c r="M31" s="12">
        <v>3122.8</v>
      </c>
    </row>
    <row r="32" spans="2:19" x14ac:dyDescent="0.35">
      <c r="B32" s="46" t="s">
        <v>17</v>
      </c>
      <c r="C32" s="12">
        <v>2093.6120000000001</v>
      </c>
      <c r="D32" s="12">
        <v>2175.451</v>
      </c>
      <c r="E32" s="12">
        <v>2564.2190000000001</v>
      </c>
      <c r="F32" s="12">
        <v>2587.5329999999999</v>
      </c>
      <c r="G32" s="12">
        <v>2599.2269999999999</v>
      </c>
      <c r="H32" s="12">
        <v>2408.4340000000002</v>
      </c>
      <c r="I32" s="12">
        <v>2617.09</v>
      </c>
      <c r="J32" s="12">
        <v>2614.1179999999999</v>
      </c>
      <c r="K32" s="12">
        <v>2697.3</v>
      </c>
      <c r="L32" s="12">
        <v>2789.42</v>
      </c>
      <c r="M32" s="12">
        <v>2989.62</v>
      </c>
    </row>
    <row r="33" spans="2:25" x14ac:dyDescent="0.35">
      <c r="B33" s="17" t="s">
        <v>19</v>
      </c>
      <c r="C33" s="18" t="s">
        <v>34</v>
      </c>
      <c r="D33" s="18" t="s">
        <v>34</v>
      </c>
      <c r="E33" s="18" t="s">
        <v>34</v>
      </c>
      <c r="F33" s="18" t="s">
        <v>34</v>
      </c>
      <c r="G33" s="18" t="s">
        <v>34</v>
      </c>
      <c r="H33" s="18" t="s">
        <v>34</v>
      </c>
      <c r="I33" s="18" t="s">
        <v>34</v>
      </c>
      <c r="J33" s="18" t="s">
        <v>34</v>
      </c>
      <c r="K33" s="18" t="s">
        <v>34</v>
      </c>
      <c r="L33" s="18" t="s">
        <v>34</v>
      </c>
      <c r="M33" s="18" t="s">
        <v>34</v>
      </c>
    </row>
    <row r="34" spans="2:25" x14ac:dyDescent="0.35">
      <c r="B34" s="46" t="s">
        <v>20</v>
      </c>
      <c r="C34" s="12">
        <v>1968.595</v>
      </c>
      <c r="D34" s="12">
        <v>2063.5419999999999</v>
      </c>
      <c r="E34" s="12">
        <v>2183.8090000000002</v>
      </c>
      <c r="F34" s="12">
        <v>2353.2159999999999</v>
      </c>
      <c r="G34" s="12">
        <v>2542.7260000000001</v>
      </c>
      <c r="H34" s="12">
        <v>2512.7559999999999</v>
      </c>
      <c r="I34" s="12">
        <v>2736.8</v>
      </c>
      <c r="J34" s="12">
        <v>2909.78</v>
      </c>
      <c r="K34" s="12">
        <v>3023.63</v>
      </c>
      <c r="L34" s="12">
        <v>3265.48</v>
      </c>
      <c r="M34" s="12">
        <v>3411.19</v>
      </c>
    </row>
    <row r="35" spans="2:25" x14ac:dyDescent="0.35">
      <c r="B35" s="46" t="s">
        <v>21</v>
      </c>
      <c r="C35" s="12">
        <v>131.584</v>
      </c>
      <c r="D35" s="12">
        <v>114.527</v>
      </c>
      <c r="E35" s="12">
        <v>135.83000000000001</v>
      </c>
      <c r="F35" s="12">
        <v>129.947</v>
      </c>
      <c r="G35" s="12">
        <v>129.19900000000001</v>
      </c>
      <c r="H35" s="12">
        <v>125.74299999999999</v>
      </c>
      <c r="I35" s="12">
        <v>120.03</v>
      </c>
      <c r="J35" s="12">
        <v>114.27</v>
      </c>
      <c r="K35" s="12">
        <v>110.42</v>
      </c>
      <c r="L35" s="12">
        <v>105.53</v>
      </c>
      <c r="M35" s="12">
        <v>101.11</v>
      </c>
    </row>
    <row r="36" spans="2:25" x14ac:dyDescent="0.35">
      <c r="B36" s="46" t="s">
        <v>22</v>
      </c>
      <c r="C36" s="12">
        <v>0</v>
      </c>
      <c r="D36" s="12">
        <v>2.8</v>
      </c>
      <c r="E36" s="12">
        <v>18.399999999999999</v>
      </c>
      <c r="F36" s="12">
        <v>18.100000000000001</v>
      </c>
      <c r="G36" s="12">
        <v>16</v>
      </c>
      <c r="H36" s="12">
        <v>17.024999999999999</v>
      </c>
      <c r="I36" s="12">
        <v>20.059999999999999</v>
      </c>
      <c r="J36" s="12">
        <v>26.44</v>
      </c>
      <c r="K36" s="12">
        <v>32.17</v>
      </c>
      <c r="L36" s="12">
        <v>36.04</v>
      </c>
      <c r="M36" s="12">
        <v>41.09</v>
      </c>
    </row>
    <row r="37" spans="2:25" x14ac:dyDescent="0.35">
      <c r="B37" s="47" t="s">
        <v>23</v>
      </c>
      <c r="C37" s="48" t="s">
        <v>34</v>
      </c>
      <c r="D37" s="48" t="s">
        <v>34</v>
      </c>
      <c r="E37" s="48" t="s">
        <v>34</v>
      </c>
      <c r="F37" s="48" t="s">
        <v>34</v>
      </c>
      <c r="G37" s="48" t="s">
        <v>34</v>
      </c>
      <c r="H37" s="48" t="s">
        <v>34</v>
      </c>
      <c r="I37" s="48" t="s">
        <v>34</v>
      </c>
      <c r="J37" s="48" t="s">
        <v>34</v>
      </c>
      <c r="K37" s="48" t="s">
        <v>34</v>
      </c>
      <c r="L37" s="48" t="s">
        <v>34</v>
      </c>
      <c r="M37" s="48" t="s">
        <v>34</v>
      </c>
    </row>
    <row r="38" spans="2:25" x14ac:dyDescent="0.35">
      <c r="B38" s="49" t="s">
        <v>36</v>
      </c>
      <c r="C38" s="29">
        <v>11979.937</v>
      </c>
      <c r="D38" s="29">
        <v>12365.642</v>
      </c>
      <c r="E38" s="29">
        <v>13347.320999999998</v>
      </c>
      <c r="F38" s="29">
        <v>13691.769999999999</v>
      </c>
      <c r="G38" s="29">
        <v>14070.965000000002</v>
      </c>
      <c r="H38" s="29">
        <v>14224.041999999999</v>
      </c>
      <c r="I38" s="29">
        <v>14936.31</v>
      </c>
      <c r="J38" s="29">
        <v>15459.678000000002</v>
      </c>
      <c r="K38" s="29">
        <v>15893.460000000001</v>
      </c>
      <c r="L38" s="29">
        <v>16148.810000000001</v>
      </c>
      <c r="M38" s="29">
        <v>16848.560000000001</v>
      </c>
    </row>
    <row r="39" spans="2:25" x14ac:dyDescent="0.35">
      <c r="B39" s="50" t="s">
        <v>37</v>
      </c>
      <c r="C39" s="51">
        <v>1082.2940000000001</v>
      </c>
      <c r="D39" s="51">
        <v>1165.039</v>
      </c>
      <c r="E39" s="51">
        <v>1212.99</v>
      </c>
      <c r="F39" s="51">
        <v>1244.876</v>
      </c>
      <c r="G39" s="51">
        <v>1260</v>
      </c>
      <c r="H39" s="51">
        <v>1431.9459999999999</v>
      </c>
      <c r="I39" s="51">
        <v>1458.691</v>
      </c>
      <c r="J39" s="51">
        <v>1531.212</v>
      </c>
      <c r="K39" s="51">
        <v>1593.8130000000001</v>
      </c>
      <c r="L39" s="51">
        <v>1629.52</v>
      </c>
      <c r="M39" s="51">
        <v>1630.37</v>
      </c>
    </row>
    <row r="40" spans="2:25" x14ac:dyDescent="0.35">
      <c r="B40" s="52" t="s">
        <v>38</v>
      </c>
    </row>
    <row r="41" spans="2:25" x14ac:dyDescent="0.35">
      <c r="B41" s="34" t="s">
        <v>29</v>
      </c>
    </row>
    <row r="42" spans="2:25" x14ac:dyDescent="0.35">
      <c r="B42" s="53"/>
      <c r="C42" s="54"/>
      <c r="D42" s="54"/>
      <c r="E42" s="54"/>
      <c r="F42" s="54"/>
      <c r="G42" s="54"/>
      <c r="H42" s="54"/>
      <c r="I42" s="54"/>
      <c r="J42" s="54"/>
      <c r="K42" s="54"/>
      <c r="L42" s="54"/>
      <c r="M42" s="54"/>
      <c r="N42" s="54"/>
      <c r="O42" s="54"/>
      <c r="P42" s="54"/>
      <c r="Q42" s="54"/>
      <c r="R42" s="54"/>
      <c r="S42" s="54"/>
      <c r="T42" s="54"/>
      <c r="U42" s="54"/>
      <c r="V42" s="54"/>
      <c r="W42" s="54"/>
      <c r="X42" s="54"/>
      <c r="Y42" s="54"/>
    </row>
    <row r="43" spans="2:25" x14ac:dyDescent="0.35">
      <c r="B43" s="37" t="s">
        <v>39</v>
      </c>
      <c r="C43" s="54"/>
      <c r="D43" s="54"/>
      <c r="E43" s="54"/>
      <c r="F43" s="54"/>
      <c r="G43" s="54"/>
      <c r="H43" s="54"/>
      <c r="I43" s="54"/>
      <c r="J43" s="54"/>
      <c r="K43" s="54"/>
      <c r="N43" s="54"/>
      <c r="O43" s="954" t="s">
        <v>2</v>
      </c>
      <c r="P43" s="954"/>
      <c r="Q43" s="54"/>
      <c r="U43" s="54"/>
      <c r="V43" s="54"/>
      <c r="W43" s="54"/>
      <c r="X43" s="54"/>
      <c r="Y43" s="54"/>
    </row>
    <row r="44" spans="2:25" x14ac:dyDescent="0.35">
      <c r="B44" s="3" t="s">
        <v>32</v>
      </c>
      <c r="C44" s="54"/>
      <c r="D44" s="54"/>
      <c r="E44" s="54"/>
      <c r="F44" s="54"/>
      <c r="G44" s="54"/>
      <c r="H44" s="54"/>
      <c r="I44" s="54"/>
      <c r="J44" s="54"/>
      <c r="K44" s="54"/>
      <c r="N44" s="54"/>
      <c r="O44" s="54"/>
      <c r="P44" s="54"/>
      <c r="Q44" s="54"/>
      <c r="R44" s="54"/>
      <c r="S44" s="54"/>
      <c r="T44" s="54"/>
      <c r="U44" s="54"/>
      <c r="V44" s="54"/>
      <c r="W44" s="54"/>
      <c r="X44" s="54"/>
      <c r="Y44" s="54"/>
    </row>
    <row r="45" spans="2:25" x14ac:dyDescent="0.35">
      <c r="B45" s="40"/>
      <c r="C45" s="41">
        <v>2011</v>
      </c>
      <c r="D45" s="41">
        <v>2012</v>
      </c>
      <c r="E45" s="41">
        <v>2013</v>
      </c>
      <c r="F45" s="41">
        <v>2014</v>
      </c>
      <c r="G45" s="41">
        <v>2015</v>
      </c>
      <c r="H45" s="41">
        <v>2016</v>
      </c>
      <c r="I45" s="41">
        <v>2017</v>
      </c>
      <c r="J45" s="41">
        <v>2018</v>
      </c>
      <c r="K45" s="41">
        <v>2019</v>
      </c>
      <c r="L45" s="41">
        <v>2020</v>
      </c>
      <c r="M45" s="41">
        <v>2021</v>
      </c>
      <c r="N45" s="41">
        <v>2022</v>
      </c>
    </row>
    <row r="46" spans="2:25" x14ac:dyDescent="0.35">
      <c r="B46" s="42" t="s">
        <v>33</v>
      </c>
      <c r="C46" s="43">
        <v>7642.95</v>
      </c>
      <c r="D46" s="43">
        <v>8129.29</v>
      </c>
      <c r="E46" s="43">
        <v>8569.27</v>
      </c>
      <c r="F46" s="43">
        <v>9455.2900000000009</v>
      </c>
      <c r="G46" s="43">
        <v>10083.02</v>
      </c>
      <c r="H46" s="43">
        <v>11134.14</v>
      </c>
      <c r="I46" s="43">
        <v>12581.07</v>
      </c>
      <c r="J46" s="43">
        <v>13179</v>
      </c>
      <c r="K46" s="43">
        <v>14484.95</v>
      </c>
      <c r="L46" s="43">
        <v>13852</v>
      </c>
      <c r="M46" s="43">
        <v>16128.653265000001</v>
      </c>
      <c r="N46" s="43">
        <v>18257.506830999999</v>
      </c>
    </row>
    <row r="47" spans="2:25" x14ac:dyDescent="0.35">
      <c r="B47" s="44" t="s">
        <v>13</v>
      </c>
      <c r="C47" s="18">
        <v>5.4363130000000002</v>
      </c>
      <c r="D47" s="18">
        <v>10.859114999999999</v>
      </c>
      <c r="E47" s="18">
        <v>6.209524</v>
      </c>
      <c r="F47" s="18">
        <v>71.926136</v>
      </c>
      <c r="G47" s="18">
        <v>251.83453499999999</v>
      </c>
      <c r="H47" s="18">
        <v>635.09083099999998</v>
      </c>
      <c r="I47" s="18">
        <v>1300.0709710000001</v>
      </c>
      <c r="J47" s="18">
        <v>2374.0293150000002</v>
      </c>
      <c r="K47" s="18">
        <v>3778.755639</v>
      </c>
      <c r="L47" s="18">
        <v>5159</v>
      </c>
      <c r="M47" s="18">
        <v>7368.6987470000004</v>
      </c>
      <c r="N47" s="18">
        <v>9102.9314599999998</v>
      </c>
    </row>
    <row r="48" spans="2:25" x14ac:dyDescent="0.35">
      <c r="B48" s="45" t="s">
        <v>35</v>
      </c>
      <c r="C48" s="18" t="s">
        <v>34</v>
      </c>
      <c r="D48" s="18" t="s">
        <v>34</v>
      </c>
      <c r="E48" s="18" t="s">
        <v>34</v>
      </c>
      <c r="F48" s="18" t="s">
        <v>34</v>
      </c>
      <c r="G48" s="18" t="s">
        <v>34</v>
      </c>
      <c r="H48" s="18">
        <v>3.0825500000000001E-4</v>
      </c>
      <c r="I48" s="18">
        <v>4.6003749999999997</v>
      </c>
      <c r="J48" s="18">
        <v>11.398882</v>
      </c>
      <c r="K48" s="18">
        <v>47.884881999999998</v>
      </c>
      <c r="L48" s="18">
        <v>129.10543799999999</v>
      </c>
      <c r="M48" s="18">
        <v>357.35522800000001</v>
      </c>
      <c r="N48" s="18">
        <v>845.22267599999998</v>
      </c>
    </row>
    <row r="49" spans="2:25" x14ac:dyDescent="0.35">
      <c r="B49" s="46" t="s">
        <v>16</v>
      </c>
      <c r="C49" s="12">
        <v>2971.44</v>
      </c>
      <c r="D49" s="12">
        <v>2805.62</v>
      </c>
      <c r="E49" s="12">
        <v>2620.5700000000002</v>
      </c>
      <c r="F49" s="12">
        <v>2458.4899999999998</v>
      </c>
      <c r="G49" s="12">
        <v>2311.4299999999998</v>
      </c>
      <c r="H49" s="12">
        <v>2137.4499999999998</v>
      </c>
      <c r="I49" s="12">
        <v>1926.66</v>
      </c>
      <c r="J49" s="12">
        <v>1746.88</v>
      </c>
      <c r="K49" s="12">
        <v>1586.52</v>
      </c>
      <c r="L49" s="12">
        <v>1175</v>
      </c>
      <c r="M49" s="12">
        <v>1105.8170439999999</v>
      </c>
      <c r="N49" s="12">
        <v>1007.981264</v>
      </c>
    </row>
    <row r="50" spans="2:25" x14ac:dyDescent="0.35">
      <c r="B50" s="46" t="s">
        <v>17</v>
      </c>
      <c r="C50" s="12">
        <v>2977.39</v>
      </c>
      <c r="D50" s="12">
        <v>3097.2</v>
      </c>
      <c r="E50" s="12">
        <v>3250.05</v>
      </c>
      <c r="F50" s="12">
        <v>3467.25</v>
      </c>
      <c r="G50" s="12">
        <v>3620.71</v>
      </c>
      <c r="H50" s="12">
        <v>3752.85</v>
      </c>
      <c r="I50" s="12">
        <v>3869.71</v>
      </c>
      <c r="J50" s="12">
        <v>4037.61</v>
      </c>
      <c r="K50" s="12">
        <v>4269.01</v>
      </c>
      <c r="L50" s="12">
        <v>4483</v>
      </c>
      <c r="M50" s="12">
        <v>4843.1724539999996</v>
      </c>
      <c r="N50" s="12">
        <v>5157.5612760000004</v>
      </c>
    </row>
    <row r="51" spans="2:25" x14ac:dyDescent="0.35">
      <c r="B51" s="17" t="s">
        <v>19</v>
      </c>
      <c r="C51" s="18" t="s">
        <v>34</v>
      </c>
      <c r="D51" s="18" t="s">
        <v>34</v>
      </c>
      <c r="E51" s="18" t="s">
        <v>34</v>
      </c>
      <c r="F51" s="18" t="s">
        <v>34</v>
      </c>
      <c r="G51" s="18" t="s">
        <v>34</v>
      </c>
      <c r="H51" s="18" t="s">
        <v>34</v>
      </c>
      <c r="I51" s="18" t="s">
        <v>34</v>
      </c>
      <c r="J51" s="18">
        <v>0.17399999999999999</v>
      </c>
      <c r="K51" s="18">
        <v>14.02</v>
      </c>
      <c r="L51" s="18">
        <v>45.465000000000003</v>
      </c>
      <c r="M51" s="18">
        <v>107.0706</v>
      </c>
      <c r="N51" s="18">
        <v>197.82103499999999</v>
      </c>
    </row>
    <row r="52" spans="2:25" x14ac:dyDescent="0.35">
      <c r="B52" s="46" t="s">
        <v>20</v>
      </c>
      <c r="C52" s="12">
        <v>3581.27</v>
      </c>
      <c r="D52" s="12">
        <v>3549.24</v>
      </c>
      <c r="E52" s="12">
        <v>3614.15</v>
      </c>
      <c r="F52" s="12">
        <v>3542.25</v>
      </c>
      <c r="G52" s="12">
        <v>3879.04</v>
      </c>
      <c r="H52" s="12">
        <v>3962.65</v>
      </c>
      <c r="I52" s="12">
        <v>4091.29</v>
      </c>
      <c r="J52" s="12">
        <v>4211.1400000000003</v>
      </c>
      <c r="K52" s="12">
        <v>4370.24</v>
      </c>
      <c r="L52" s="12">
        <v>4622</v>
      </c>
      <c r="M52" s="12">
        <v>5020.0687669999998</v>
      </c>
      <c r="N52" s="12">
        <v>4914.2736720000003</v>
      </c>
    </row>
    <row r="53" spans="2:25" x14ac:dyDescent="0.35">
      <c r="B53" s="46" t="s">
        <v>21</v>
      </c>
      <c r="C53" s="12">
        <v>98.45</v>
      </c>
      <c r="D53" s="12">
        <v>94.89</v>
      </c>
      <c r="E53" s="12">
        <v>92.74</v>
      </c>
      <c r="F53" s="12">
        <v>86.57</v>
      </c>
      <c r="G53" s="12">
        <v>84.86</v>
      </c>
      <c r="H53" s="12">
        <v>82.2</v>
      </c>
      <c r="I53" s="12">
        <v>80.94</v>
      </c>
      <c r="J53" s="12">
        <v>80.83</v>
      </c>
      <c r="K53" s="12">
        <v>77.930000000000007</v>
      </c>
      <c r="L53" s="12">
        <v>71</v>
      </c>
      <c r="M53" s="12">
        <v>75.254324999999994</v>
      </c>
      <c r="N53" s="12">
        <v>75.243425000000002</v>
      </c>
    </row>
    <row r="54" spans="2:25" x14ac:dyDescent="0.35">
      <c r="B54" s="46" t="s">
        <v>22</v>
      </c>
      <c r="C54" s="12">
        <v>46.5</v>
      </c>
      <c r="D54" s="12">
        <v>52.2</v>
      </c>
      <c r="E54" s="12">
        <v>50.48</v>
      </c>
      <c r="F54" s="12">
        <v>53.07</v>
      </c>
      <c r="G54" s="12">
        <v>36.369999999999997</v>
      </c>
      <c r="H54" s="12">
        <v>38.06</v>
      </c>
      <c r="I54" s="12">
        <v>55.1</v>
      </c>
      <c r="J54" s="12">
        <v>64.989999999999995</v>
      </c>
      <c r="K54" s="12">
        <v>61.96</v>
      </c>
      <c r="L54" s="12">
        <v>36</v>
      </c>
      <c r="M54" s="55">
        <v>63.142937000000003</v>
      </c>
      <c r="N54" s="12">
        <v>74.922184000000001</v>
      </c>
    </row>
    <row r="55" spans="2:25" x14ac:dyDescent="0.35">
      <c r="B55" s="47" t="s">
        <v>23</v>
      </c>
      <c r="C55" s="48" t="s">
        <v>34</v>
      </c>
      <c r="D55" s="48" t="s">
        <v>34</v>
      </c>
      <c r="E55" s="48" t="s">
        <v>34</v>
      </c>
      <c r="F55" s="48" t="s">
        <v>34</v>
      </c>
      <c r="G55" s="48" t="s">
        <v>34</v>
      </c>
      <c r="H55" s="56">
        <v>19.932746000000002</v>
      </c>
      <c r="I55" s="56">
        <v>18.360927</v>
      </c>
      <c r="J55" s="56">
        <v>16.210728</v>
      </c>
      <c r="K55" s="56">
        <v>15.641114</v>
      </c>
      <c r="L55" s="56">
        <v>15.357468000000001</v>
      </c>
      <c r="M55" s="57">
        <v>2</v>
      </c>
      <c r="N55" s="56">
        <v>3.4937339999999999</v>
      </c>
    </row>
    <row r="56" spans="2:25" x14ac:dyDescent="0.35">
      <c r="B56" s="49" t="s">
        <v>36</v>
      </c>
      <c r="C56" s="29">
        <v>17318</v>
      </c>
      <c r="D56" s="29">
        <v>17728.439999999999</v>
      </c>
      <c r="E56" s="29">
        <v>18197.259999999998</v>
      </c>
      <c r="F56" s="29">
        <v>19062.920000000002</v>
      </c>
      <c r="G56" s="29">
        <v>20015.429999999997</v>
      </c>
      <c r="H56" s="29">
        <v>21107.35</v>
      </c>
      <c r="I56" s="29">
        <v>22604.769999999997</v>
      </c>
      <c r="J56" s="29">
        <v>23320.450000000004</v>
      </c>
      <c r="K56" s="29">
        <v>24850.610000000004</v>
      </c>
      <c r="L56" s="29">
        <v>24238</v>
      </c>
      <c r="M56" s="55">
        <v>27238.108800000002</v>
      </c>
      <c r="N56" s="29">
        <v>29490.982386</v>
      </c>
    </row>
    <row r="57" spans="2:25" x14ac:dyDescent="0.35">
      <c r="B57" s="50" t="s">
        <v>37</v>
      </c>
      <c r="C57" s="51">
        <v>1673.04</v>
      </c>
      <c r="D57" s="51">
        <v>1656.87</v>
      </c>
      <c r="E57" s="51">
        <v>1631.8</v>
      </c>
      <c r="F57" s="51">
        <v>1702.23</v>
      </c>
      <c r="G57" s="51">
        <v>1520.37</v>
      </c>
      <c r="H57" s="51">
        <v>1491.13</v>
      </c>
      <c r="I57" s="51">
        <v>1481.47</v>
      </c>
      <c r="J57" s="51">
        <v>1439</v>
      </c>
      <c r="K57" s="51">
        <v>1391.93</v>
      </c>
      <c r="L57" s="51">
        <v>1064</v>
      </c>
      <c r="M57" s="51">
        <v>1086.288644</v>
      </c>
      <c r="N57" s="51">
        <v>1135.675207</v>
      </c>
    </row>
    <row r="58" spans="2:25" x14ac:dyDescent="0.35">
      <c r="B58" s="52" t="s">
        <v>38</v>
      </c>
    </row>
    <row r="59" spans="2:25" x14ac:dyDescent="0.35">
      <c r="B59" s="34" t="s">
        <v>29</v>
      </c>
    </row>
    <row r="60" spans="2:25" x14ac:dyDescent="0.35">
      <c r="B60" s="53"/>
      <c r="C60" s="54"/>
      <c r="D60" s="54"/>
      <c r="E60" s="54"/>
      <c r="F60" s="54"/>
      <c r="G60" s="54"/>
      <c r="H60" s="54"/>
      <c r="I60" s="54"/>
      <c r="J60" s="54"/>
      <c r="K60" s="54"/>
      <c r="L60" s="54"/>
      <c r="M60" s="54"/>
      <c r="N60" s="54"/>
      <c r="O60" s="54"/>
      <c r="P60" s="54"/>
      <c r="Q60" s="54"/>
      <c r="R60" s="54"/>
      <c r="S60" s="54"/>
      <c r="T60" s="54"/>
      <c r="U60" s="54"/>
      <c r="V60" s="54"/>
      <c r="W60" s="54"/>
      <c r="X60" s="54"/>
      <c r="Y60" s="54"/>
    </row>
    <row r="61" spans="2:25" x14ac:dyDescent="0.35">
      <c r="B61" s="37" t="s">
        <v>40</v>
      </c>
      <c r="C61" s="54"/>
      <c r="D61" s="54"/>
      <c r="E61" s="54"/>
      <c r="F61" s="54"/>
      <c r="G61" s="54"/>
      <c r="H61" s="54"/>
      <c r="I61" s="54"/>
      <c r="J61" s="54"/>
      <c r="K61" s="54"/>
      <c r="L61" s="54"/>
      <c r="M61" s="54"/>
      <c r="N61" s="54"/>
      <c r="O61" s="54"/>
      <c r="V61" s="54"/>
      <c r="W61" s="54"/>
      <c r="X61" s="54"/>
      <c r="Y61" s="54"/>
    </row>
    <row r="62" spans="2:25" x14ac:dyDescent="0.35">
      <c r="B62" s="3" t="s">
        <v>41</v>
      </c>
      <c r="C62" s="58"/>
      <c r="D62" s="58"/>
      <c r="E62" s="58"/>
      <c r="F62" s="58"/>
      <c r="G62" s="58"/>
      <c r="H62" s="58"/>
      <c r="I62" s="58"/>
      <c r="J62" s="58"/>
      <c r="K62" s="58"/>
      <c r="L62" s="58"/>
      <c r="M62" s="58"/>
      <c r="N62" s="58"/>
      <c r="O62" s="58"/>
      <c r="P62" s="58"/>
      <c r="Q62" s="58"/>
      <c r="R62" s="58"/>
      <c r="S62" s="58"/>
      <c r="T62" s="58"/>
      <c r="U62" s="58"/>
      <c r="V62" s="58"/>
      <c r="W62" s="58"/>
      <c r="X62" s="59"/>
      <c r="Y62" s="58"/>
    </row>
    <row r="63" spans="2:25" x14ac:dyDescent="0.35">
      <c r="B63" s="40"/>
      <c r="C63" s="41">
        <v>2000</v>
      </c>
      <c r="D63" s="41">
        <v>2001</v>
      </c>
      <c r="E63" s="41">
        <v>2002</v>
      </c>
      <c r="F63" s="41">
        <v>2003</v>
      </c>
      <c r="G63" s="41">
        <v>2004</v>
      </c>
      <c r="H63" s="41">
        <v>2005</v>
      </c>
      <c r="I63" s="41">
        <v>2006</v>
      </c>
      <c r="J63" s="41">
        <v>2007</v>
      </c>
      <c r="K63" s="41">
        <v>2008</v>
      </c>
      <c r="L63" s="41">
        <v>2009</v>
      </c>
      <c r="M63" s="41">
        <v>2010</v>
      </c>
    </row>
    <row r="64" spans="2:25" x14ac:dyDescent="0.35">
      <c r="B64" s="42" t="s">
        <v>33</v>
      </c>
      <c r="C64" s="43">
        <v>153</v>
      </c>
      <c r="D64" s="43">
        <v>170</v>
      </c>
      <c r="E64" s="43">
        <v>190</v>
      </c>
      <c r="F64" s="43">
        <v>204</v>
      </c>
      <c r="G64" s="43">
        <v>219.6</v>
      </c>
      <c r="H64" s="43">
        <v>260.22211199999998</v>
      </c>
      <c r="I64" s="43">
        <v>282.86</v>
      </c>
      <c r="J64" s="43">
        <v>310.61</v>
      </c>
      <c r="K64" s="43">
        <v>331.81</v>
      </c>
      <c r="L64" s="43">
        <v>256.66521</v>
      </c>
      <c r="M64" s="43">
        <v>277.60780999999997</v>
      </c>
      <c r="Y64" s="60"/>
    </row>
    <row r="65" spans="2:25" x14ac:dyDescent="0.35">
      <c r="B65" s="61" t="s">
        <v>42</v>
      </c>
      <c r="C65" s="18" t="s">
        <v>34</v>
      </c>
      <c r="D65" s="18" t="s">
        <v>34</v>
      </c>
      <c r="E65" s="18" t="s">
        <v>34</v>
      </c>
      <c r="F65" s="18" t="s">
        <v>34</v>
      </c>
      <c r="G65" s="18" t="s">
        <v>34</v>
      </c>
      <c r="H65" s="18" t="s">
        <v>34</v>
      </c>
      <c r="I65" s="18" t="s">
        <v>34</v>
      </c>
      <c r="J65" s="18" t="s">
        <v>34</v>
      </c>
      <c r="K65" s="18" t="s">
        <v>34</v>
      </c>
      <c r="L65" s="18" t="s">
        <v>34</v>
      </c>
      <c r="M65" s="18" t="s">
        <v>34</v>
      </c>
      <c r="Y65" s="39"/>
    </row>
    <row r="66" spans="2:25" x14ac:dyDescent="0.35">
      <c r="B66" s="44" t="s">
        <v>43</v>
      </c>
      <c r="C66" s="18" t="s">
        <v>34</v>
      </c>
      <c r="D66" s="18" t="s">
        <v>34</v>
      </c>
      <c r="E66" s="18" t="s">
        <v>34</v>
      </c>
      <c r="F66" s="18" t="s">
        <v>34</v>
      </c>
      <c r="G66" s="18" t="s">
        <v>34</v>
      </c>
      <c r="H66" s="18" t="s">
        <v>34</v>
      </c>
      <c r="I66" s="18" t="s">
        <v>34</v>
      </c>
      <c r="J66" s="18" t="s">
        <v>34</v>
      </c>
      <c r="K66" s="18" t="s">
        <v>34</v>
      </c>
      <c r="L66" s="18" t="s">
        <v>34</v>
      </c>
      <c r="M66" s="18" t="s">
        <v>34</v>
      </c>
      <c r="Y66" s="39"/>
    </row>
    <row r="67" spans="2:25" x14ac:dyDescent="0.35">
      <c r="B67" s="46" t="s">
        <v>16</v>
      </c>
      <c r="C67" s="12">
        <v>2278.1542289999998</v>
      </c>
      <c r="D67" s="12">
        <v>2211.4419040000002</v>
      </c>
      <c r="E67" s="12">
        <v>2375.4861980000001</v>
      </c>
      <c r="F67" s="12">
        <v>2433.6324610000001</v>
      </c>
      <c r="G67" s="12">
        <v>2084.205422</v>
      </c>
      <c r="H67" s="12">
        <v>2175.6779959999999</v>
      </c>
      <c r="I67" s="12">
        <v>2207.69</v>
      </c>
      <c r="J67" s="12">
        <v>2174.3000000000002</v>
      </c>
      <c r="K67" s="12">
        <v>2069.31</v>
      </c>
      <c r="L67" s="12">
        <v>1575.1533400000001</v>
      </c>
      <c r="M67" s="12">
        <v>1567.8697199999999</v>
      </c>
      <c r="Y67" s="39"/>
    </row>
    <row r="68" spans="2:25" x14ac:dyDescent="0.35">
      <c r="B68" s="46" t="s">
        <v>17</v>
      </c>
      <c r="C68" s="12">
        <v>11718.841706544788</v>
      </c>
      <c r="D68" s="12">
        <v>14163.668056595172</v>
      </c>
      <c r="E68" s="12">
        <v>14662.704151491636</v>
      </c>
      <c r="F68" s="12">
        <v>14954.577815314115</v>
      </c>
      <c r="G68" s="12">
        <v>16396.549501263038</v>
      </c>
      <c r="H68" s="12">
        <v>13462.295466</v>
      </c>
      <c r="I68" s="12">
        <v>17717.61</v>
      </c>
      <c r="J68" s="12">
        <v>18380.05</v>
      </c>
      <c r="K68" s="12">
        <v>19446.189999999999</v>
      </c>
      <c r="L68" s="12">
        <v>19898.126609999999</v>
      </c>
      <c r="M68" s="12">
        <v>19998.636930000001</v>
      </c>
      <c r="Y68" s="39"/>
    </row>
    <row r="69" spans="2:25" x14ac:dyDescent="0.35">
      <c r="B69" s="17" t="s">
        <v>19</v>
      </c>
      <c r="C69" s="18" t="s">
        <v>34</v>
      </c>
      <c r="D69" s="18" t="s">
        <v>34</v>
      </c>
      <c r="E69" s="18" t="s">
        <v>34</v>
      </c>
      <c r="F69" s="18" t="s">
        <v>34</v>
      </c>
      <c r="G69" s="18" t="s">
        <v>34</v>
      </c>
      <c r="H69" s="18" t="s">
        <v>34</v>
      </c>
      <c r="I69" s="18" t="s">
        <v>34</v>
      </c>
      <c r="J69" s="18" t="s">
        <v>34</v>
      </c>
      <c r="K69" s="18" t="s">
        <v>34</v>
      </c>
      <c r="L69" s="18" t="s">
        <v>34</v>
      </c>
      <c r="M69" s="18" t="s">
        <v>34</v>
      </c>
      <c r="Y69" s="39"/>
    </row>
    <row r="70" spans="2:25" x14ac:dyDescent="0.35">
      <c r="B70" s="46" t="s">
        <v>20</v>
      </c>
      <c r="C70" s="12">
        <v>657.80064399999992</v>
      </c>
      <c r="D70" s="12">
        <v>703.65939400000002</v>
      </c>
      <c r="E70" s="12">
        <v>751.38144999999997</v>
      </c>
      <c r="F70" s="12">
        <v>755.567365</v>
      </c>
      <c r="G70" s="12">
        <v>782.46309199999996</v>
      </c>
      <c r="H70" s="12">
        <v>906.67830000000004</v>
      </c>
      <c r="I70" s="12">
        <v>980.72</v>
      </c>
      <c r="J70" s="12">
        <v>1020.7</v>
      </c>
      <c r="K70" s="12">
        <v>1054.18</v>
      </c>
      <c r="L70" s="12">
        <v>996.10059999999999</v>
      </c>
      <c r="M70" s="12">
        <v>1050.0926499999998</v>
      </c>
      <c r="Y70" s="39"/>
    </row>
    <row r="71" spans="2:25" x14ac:dyDescent="0.35">
      <c r="B71" s="46" t="s">
        <v>21</v>
      </c>
      <c r="C71" s="12">
        <v>599.26170500000001</v>
      </c>
      <c r="D71" s="12">
        <v>453.62437800000004</v>
      </c>
      <c r="E71" s="12">
        <v>549.49361600000009</v>
      </c>
      <c r="F71" s="12">
        <v>526.37840200000005</v>
      </c>
      <c r="G71" s="12">
        <v>509.79179700000003</v>
      </c>
      <c r="H71" s="12">
        <v>475.16537300000005</v>
      </c>
      <c r="I71" s="12">
        <v>493.76</v>
      </c>
      <c r="J71" s="12">
        <v>478.55</v>
      </c>
      <c r="K71" s="12">
        <v>472.46</v>
      </c>
      <c r="L71" s="12">
        <v>338.43895000000003</v>
      </c>
      <c r="M71" s="12">
        <v>320.74738000000002</v>
      </c>
      <c r="Y71" s="39"/>
    </row>
    <row r="72" spans="2:25" x14ac:dyDescent="0.35">
      <c r="B72" s="46" t="s">
        <v>22</v>
      </c>
      <c r="C72" s="12" t="s">
        <v>34</v>
      </c>
      <c r="D72" s="12">
        <v>0.01</v>
      </c>
      <c r="E72" s="12">
        <v>7.0000000000000007E-2</v>
      </c>
      <c r="F72" s="12">
        <v>7.0000000000000007E-2</v>
      </c>
      <c r="G72" s="12">
        <v>5.2899999999999996E-2</v>
      </c>
      <c r="H72" s="12">
        <v>4.2875999999999997E-2</v>
      </c>
      <c r="I72" s="12">
        <v>0.04</v>
      </c>
      <c r="J72" s="12">
        <v>0.05</v>
      </c>
      <c r="K72" s="12">
        <v>6.795699999999999E-2</v>
      </c>
      <c r="L72" s="12">
        <v>8.0670000000000006E-2</v>
      </c>
      <c r="M72" s="12">
        <v>9.1139999999999999E-2</v>
      </c>
      <c r="Y72" s="39"/>
    </row>
    <row r="73" spans="2:25" x14ac:dyDescent="0.35">
      <c r="B73" s="47" t="s">
        <v>23</v>
      </c>
      <c r="C73" s="48" t="s">
        <v>34</v>
      </c>
      <c r="D73" s="48" t="s">
        <v>34</v>
      </c>
      <c r="E73" s="48" t="s">
        <v>34</v>
      </c>
      <c r="F73" s="48" t="s">
        <v>34</v>
      </c>
      <c r="G73" s="48" t="s">
        <v>34</v>
      </c>
      <c r="H73" s="48" t="s">
        <v>34</v>
      </c>
      <c r="I73" s="48" t="s">
        <v>34</v>
      </c>
      <c r="J73" s="48" t="s">
        <v>34</v>
      </c>
      <c r="K73" s="48" t="s">
        <v>34</v>
      </c>
      <c r="L73" s="48" t="s">
        <v>34</v>
      </c>
      <c r="M73" s="48" t="s">
        <v>34</v>
      </c>
      <c r="Y73" s="39"/>
    </row>
    <row r="74" spans="2:25" x14ac:dyDescent="0.35">
      <c r="B74" s="49" t="s">
        <v>36</v>
      </c>
      <c r="C74" s="29">
        <v>15407.05828454479</v>
      </c>
      <c r="D74" s="29">
        <v>17702.403732595172</v>
      </c>
      <c r="E74" s="29">
        <v>18529.135415491637</v>
      </c>
      <c r="F74" s="29">
        <v>18874.226043314113</v>
      </c>
      <c r="G74" s="29">
        <v>19992.662712263038</v>
      </c>
      <c r="H74" s="29">
        <v>17280.082122999996</v>
      </c>
      <c r="I74" s="29">
        <v>21682.68</v>
      </c>
      <c r="J74" s="29">
        <v>22364.26</v>
      </c>
      <c r="K74" s="29">
        <v>23374.017957</v>
      </c>
      <c r="L74" s="29">
        <v>23064.56538</v>
      </c>
      <c r="M74" s="29">
        <v>23215.045630000001</v>
      </c>
      <c r="Y74" s="39"/>
    </row>
    <row r="75" spans="2:25" x14ac:dyDescent="0.35">
      <c r="B75" s="50" t="s">
        <v>37</v>
      </c>
      <c r="C75" s="51">
        <v>66</v>
      </c>
      <c r="D75" s="51">
        <v>71</v>
      </c>
      <c r="E75" s="51">
        <v>76</v>
      </c>
      <c r="F75" s="51">
        <v>81</v>
      </c>
      <c r="G75" s="51">
        <v>85.2</v>
      </c>
      <c r="H75" s="51">
        <v>101.694</v>
      </c>
      <c r="I75" s="51">
        <v>93.411315267000006</v>
      </c>
      <c r="J75" s="51">
        <v>98.552708302200003</v>
      </c>
      <c r="K75" s="51">
        <v>110.25716428567999</v>
      </c>
      <c r="L75" s="51">
        <v>114.55487903851531</v>
      </c>
      <c r="M75" s="51">
        <v>116.09812976122191</v>
      </c>
      <c r="Y75" s="39"/>
    </row>
    <row r="76" spans="2:25" x14ac:dyDescent="0.35">
      <c r="B76" s="52" t="s">
        <v>38</v>
      </c>
      <c r="X76" s="62"/>
    </row>
    <row r="77" spans="2:25" x14ac:dyDescent="0.35">
      <c r="B77" s="34" t="s">
        <v>29</v>
      </c>
    </row>
    <row r="78" spans="2:25" x14ac:dyDescent="0.35">
      <c r="M78" s="63" t="s">
        <v>44</v>
      </c>
    </row>
    <row r="79" spans="2:25" x14ac:dyDescent="0.35">
      <c r="B79" s="37" t="s">
        <v>45</v>
      </c>
      <c r="C79" s="54"/>
      <c r="D79" s="54"/>
      <c r="E79" s="54"/>
      <c r="F79" s="54"/>
      <c r="G79" s="54"/>
      <c r="H79" s="54"/>
      <c r="I79" s="54"/>
      <c r="J79" s="54"/>
      <c r="K79" s="54"/>
      <c r="N79" s="54"/>
      <c r="O79" s="954" t="s">
        <v>2</v>
      </c>
      <c r="P79" s="954"/>
      <c r="Q79" s="54"/>
      <c r="R79" s="54"/>
      <c r="S79" s="54"/>
      <c r="T79" s="54"/>
      <c r="U79" s="54"/>
      <c r="V79" s="54"/>
      <c r="W79" s="54"/>
      <c r="X79" s="54"/>
      <c r="Y79" s="54"/>
    </row>
    <row r="80" spans="2:25" x14ac:dyDescent="0.35">
      <c r="B80" s="3" t="s">
        <v>41</v>
      </c>
      <c r="C80" s="58"/>
      <c r="D80" s="58"/>
      <c r="E80" s="58"/>
      <c r="F80" s="58"/>
      <c r="G80" s="58"/>
      <c r="H80" s="58"/>
      <c r="I80" s="58"/>
      <c r="J80" s="58"/>
      <c r="K80" s="58"/>
      <c r="N80" s="58"/>
      <c r="O80" s="58"/>
      <c r="P80" s="58"/>
      <c r="Q80" s="58"/>
      <c r="R80" s="58"/>
      <c r="S80" s="58"/>
      <c r="T80" s="58"/>
      <c r="U80" s="58"/>
      <c r="V80" s="58"/>
      <c r="W80" s="58"/>
      <c r="X80" s="59"/>
      <c r="Y80" s="58"/>
    </row>
    <row r="81" spans="2:19" x14ac:dyDescent="0.35">
      <c r="B81" s="40"/>
      <c r="C81" s="41">
        <v>2011</v>
      </c>
      <c r="D81" s="41">
        <v>2012</v>
      </c>
      <c r="E81" s="41">
        <v>2013</v>
      </c>
      <c r="F81" s="41">
        <v>2014</v>
      </c>
      <c r="G81" s="41">
        <v>2015</v>
      </c>
      <c r="H81" s="41">
        <v>2016</v>
      </c>
      <c r="I81" s="41">
        <v>2017</v>
      </c>
      <c r="J81" s="41">
        <v>2018</v>
      </c>
      <c r="K81" s="41">
        <v>2019</v>
      </c>
      <c r="L81" s="41">
        <v>2020</v>
      </c>
      <c r="M81" s="41">
        <v>2021</v>
      </c>
      <c r="N81" s="41">
        <v>2022</v>
      </c>
    </row>
    <row r="82" spans="2:19" x14ac:dyDescent="0.35">
      <c r="B82" s="42" t="s">
        <v>33</v>
      </c>
      <c r="C82" s="43">
        <v>375.30301000000003</v>
      </c>
      <c r="D82" s="43">
        <v>399.01799</v>
      </c>
      <c r="E82" s="43">
        <v>414.44690000000003</v>
      </c>
      <c r="F82" s="43">
        <v>444.74158</v>
      </c>
      <c r="G82" s="43">
        <v>464.03760999999997</v>
      </c>
      <c r="H82" s="43">
        <v>499.06004999999999</v>
      </c>
      <c r="I82" s="43">
        <v>529.71385999999995</v>
      </c>
      <c r="J82" s="43">
        <v>567.79433321600004</v>
      </c>
      <c r="K82" s="43">
        <v>599.58224010000004</v>
      </c>
      <c r="L82" s="43">
        <v>578</v>
      </c>
      <c r="M82" s="43">
        <v>660</v>
      </c>
      <c r="N82" s="43">
        <v>745.89430718100004</v>
      </c>
    </row>
    <row r="83" spans="2:19" x14ac:dyDescent="0.35">
      <c r="B83" s="61" t="s">
        <v>42</v>
      </c>
      <c r="C83" s="18">
        <v>1.7231091E-2</v>
      </c>
      <c r="D83" s="18">
        <v>8.7289987699999988E-2</v>
      </c>
      <c r="E83" s="18">
        <v>6.7639226489999996E-2</v>
      </c>
      <c r="F83" s="18">
        <v>0.77803578550574692</v>
      </c>
      <c r="G83" s="18">
        <v>2.6691065445980171</v>
      </c>
      <c r="H83" s="18">
        <v>6.5261873753100001</v>
      </c>
      <c r="I83" s="18">
        <v>13.204448354</v>
      </c>
      <c r="J83" s="18">
        <v>25.219536868999999</v>
      </c>
      <c r="K83" s="18">
        <v>42.903452455</v>
      </c>
      <c r="L83" s="18">
        <v>80</v>
      </c>
      <c r="M83" s="18">
        <v>125.082420179</v>
      </c>
      <c r="N83" s="18">
        <v>148.006593404</v>
      </c>
    </row>
    <row r="84" spans="2:19" x14ac:dyDescent="0.35">
      <c r="B84" s="44" t="s">
        <v>43</v>
      </c>
      <c r="C84" s="18" t="s">
        <v>34</v>
      </c>
      <c r="D84" s="18" t="s">
        <v>34</v>
      </c>
      <c r="E84" s="18" t="s">
        <v>34</v>
      </c>
      <c r="F84" s="18" t="s">
        <v>34</v>
      </c>
      <c r="G84" s="18" t="s">
        <v>34</v>
      </c>
      <c r="H84" s="64">
        <v>4.9180509999999997E-3</v>
      </c>
      <c r="I84" s="19">
        <v>9.3204068000000001E-2</v>
      </c>
      <c r="J84" s="19">
        <v>0.200875832</v>
      </c>
      <c r="K84" s="18">
        <v>0.85098333400000004</v>
      </c>
      <c r="L84" s="18">
        <v>2.7346671439999999</v>
      </c>
      <c r="M84" s="18">
        <v>7.5967685639999996</v>
      </c>
      <c r="N84" s="18">
        <v>17.937091089999999</v>
      </c>
    </row>
    <row r="85" spans="2:19" x14ac:dyDescent="0.35">
      <c r="B85" s="46" t="s">
        <v>16</v>
      </c>
      <c r="C85" s="12">
        <v>1787.5271599999999</v>
      </c>
      <c r="D85" s="12">
        <v>1628.4551999999999</v>
      </c>
      <c r="E85" s="12">
        <v>1320.0133799999999</v>
      </c>
      <c r="F85" s="12">
        <v>1206.1848600000001</v>
      </c>
      <c r="G85" s="12">
        <v>1172.6972599999999</v>
      </c>
      <c r="H85" s="12">
        <v>1077.3142600000001</v>
      </c>
      <c r="I85" s="12">
        <v>1002.0150500000001</v>
      </c>
      <c r="J85" s="12">
        <v>891.05246</v>
      </c>
      <c r="K85" s="12">
        <v>814.28927423000005</v>
      </c>
      <c r="L85" s="12">
        <v>614</v>
      </c>
      <c r="M85" s="12">
        <v>588.60078520509001</v>
      </c>
      <c r="N85" s="12">
        <v>539.80174723189998</v>
      </c>
    </row>
    <row r="86" spans="2:19" x14ac:dyDescent="0.35">
      <c r="B86" s="46" t="s">
        <v>17</v>
      </c>
      <c r="C86" s="12">
        <v>24213.547910000001</v>
      </c>
      <c r="D86" s="12">
        <v>24113.698210000002</v>
      </c>
      <c r="E86" s="12">
        <v>22645.909170000003</v>
      </c>
      <c r="F86" s="12">
        <v>22273.0209</v>
      </c>
      <c r="G86" s="12">
        <v>22923.770829999998</v>
      </c>
      <c r="H86" s="12">
        <v>23696.77605</v>
      </c>
      <c r="I86" s="12">
        <v>24068.593940000002</v>
      </c>
      <c r="J86" s="12">
        <v>24295.9709</v>
      </c>
      <c r="K86" s="12">
        <v>25164.127490842999</v>
      </c>
      <c r="L86" s="12">
        <v>32712</v>
      </c>
      <c r="M86" s="12">
        <v>38722.734422510497</v>
      </c>
      <c r="N86" s="12">
        <v>38894.879451202301</v>
      </c>
      <c r="R86" s="65"/>
      <c r="S86" s="66"/>
    </row>
    <row r="87" spans="2:19" x14ac:dyDescent="0.35">
      <c r="B87" s="17" t="s">
        <v>19</v>
      </c>
      <c r="C87" s="18" t="s">
        <v>34</v>
      </c>
      <c r="D87" s="18" t="s">
        <v>34</v>
      </c>
      <c r="E87" s="18" t="s">
        <v>34</v>
      </c>
      <c r="F87" s="18" t="s">
        <v>34</v>
      </c>
      <c r="G87" s="18" t="s">
        <v>34</v>
      </c>
      <c r="H87" s="18" t="s">
        <v>34</v>
      </c>
      <c r="I87" s="18" t="s">
        <v>34</v>
      </c>
      <c r="J87" s="64">
        <v>8.5999999999999993E-2</v>
      </c>
      <c r="K87" s="18">
        <v>7.0739999999999998</v>
      </c>
      <c r="L87" s="18">
        <v>26.626000000000001</v>
      </c>
      <c r="M87" s="18">
        <v>50.053361350370004</v>
      </c>
      <c r="N87" s="18">
        <v>118.97153089038</v>
      </c>
    </row>
    <row r="88" spans="2:19" x14ac:dyDescent="0.35">
      <c r="B88" s="46" t="s">
        <v>20</v>
      </c>
      <c r="C88" s="12">
        <v>1331.9457199999999</v>
      </c>
      <c r="D88" s="12">
        <v>1311.4732099999999</v>
      </c>
      <c r="E88" s="12">
        <v>1399.3019199999999</v>
      </c>
      <c r="F88" s="12">
        <v>1377.5814499999999</v>
      </c>
      <c r="G88" s="12">
        <v>1450.1993200000002</v>
      </c>
      <c r="H88" s="12">
        <v>1492.1323799999998</v>
      </c>
      <c r="I88" s="12">
        <v>1578.64166</v>
      </c>
      <c r="J88" s="12">
        <v>1644.5533700000001</v>
      </c>
      <c r="K88" s="12">
        <v>1710.930999105</v>
      </c>
      <c r="L88" s="12">
        <v>1684</v>
      </c>
      <c r="M88" s="12">
        <v>1895.0977098210101</v>
      </c>
      <c r="N88" s="12">
        <v>2040.9631452792701</v>
      </c>
    </row>
    <row r="89" spans="2:19" x14ac:dyDescent="0.35">
      <c r="B89" s="46" t="s">
        <v>21</v>
      </c>
      <c r="C89" s="12">
        <v>377.21494999999999</v>
      </c>
      <c r="D89" s="12">
        <v>356.54359000000005</v>
      </c>
      <c r="E89" s="12">
        <v>330.25990999999999</v>
      </c>
      <c r="F89" s="12">
        <v>310.75083000000001</v>
      </c>
      <c r="G89" s="12">
        <v>292.81183000000004</v>
      </c>
      <c r="H89" s="12">
        <v>266.02494000000002</v>
      </c>
      <c r="I89" s="12">
        <v>260.39535000000001</v>
      </c>
      <c r="J89" s="12">
        <v>252.31235000000001</v>
      </c>
      <c r="K89" s="12">
        <v>232.32006017</v>
      </c>
      <c r="L89" s="12">
        <v>197</v>
      </c>
      <c r="M89" s="12">
        <v>211.69648664727001</v>
      </c>
      <c r="N89" s="12">
        <v>221.91990497427</v>
      </c>
    </row>
    <row r="90" spans="2:19" x14ac:dyDescent="0.35">
      <c r="B90" s="46" t="s">
        <v>22</v>
      </c>
      <c r="C90" s="12">
        <v>0.10126</v>
      </c>
      <c r="D90" s="12">
        <v>0.11112000000000001</v>
      </c>
      <c r="E90" s="12">
        <v>0.10759000000000001</v>
      </c>
      <c r="F90" s="12">
        <v>0.42219000000000001</v>
      </c>
      <c r="G90" s="12">
        <v>0.40188999999999997</v>
      </c>
      <c r="H90" s="12">
        <v>0.59092</v>
      </c>
      <c r="I90" s="12">
        <v>0.89888000000000001</v>
      </c>
      <c r="J90" s="12">
        <v>1.05342</v>
      </c>
      <c r="K90" s="12">
        <v>0.56131889499999998</v>
      </c>
      <c r="L90" s="12">
        <v>0.68827837000000003</v>
      </c>
      <c r="M90" s="55">
        <v>0.84702100000000002</v>
      </c>
      <c r="N90" s="12">
        <v>0.51373267538</v>
      </c>
    </row>
    <row r="91" spans="2:19" x14ac:dyDescent="0.35">
      <c r="B91" s="47" t="s">
        <v>23</v>
      </c>
      <c r="C91" s="48" t="s">
        <v>34</v>
      </c>
      <c r="D91" s="48" t="s">
        <v>34</v>
      </c>
      <c r="E91" s="48" t="s">
        <v>34</v>
      </c>
      <c r="F91" s="48" t="s">
        <v>34</v>
      </c>
      <c r="G91" s="48" t="s">
        <v>34</v>
      </c>
      <c r="H91" s="67">
        <v>0.78653455299999997</v>
      </c>
      <c r="I91" s="67">
        <v>1.638343165</v>
      </c>
      <c r="J91" s="68">
        <v>1.806079024</v>
      </c>
      <c r="K91" s="68">
        <v>1.9752017390000001</v>
      </c>
      <c r="L91" s="68">
        <v>1.7622003820000001</v>
      </c>
      <c r="M91" s="57">
        <v>1.254</v>
      </c>
      <c r="N91" s="68">
        <v>0.84129586569000003</v>
      </c>
    </row>
    <row r="92" spans="2:19" x14ac:dyDescent="0.35">
      <c r="B92" s="49" t="s">
        <v>36</v>
      </c>
      <c r="C92" s="29">
        <v>28085.640010000003</v>
      </c>
      <c r="D92" s="29">
        <v>27809.299320000006</v>
      </c>
      <c r="E92" s="29">
        <v>26110.038870000004</v>
      </c>
      <c r="F92" s="29">
        <v>25612.701810000002</v>
      </c>
      <c r="G92" s="29">
        <v>26303.918739999997</v>
      </c>
      <c r="H92" s="29">
        <v>27031.898599999997</v>
      </c>
      <c r="I92" s="29">
        <v>27440.258740000005</v>
      </c>
      <c r="J92" s="29">
        <v>27652.736833216</v>
      </c>
      <c r="K92" s="29">
        <v>28521.811383343</v>
      </c>
      <c r="L92" s="29">
        <v>35786</v>
      </c>
      <c r="M92" s="29">
        <v>42080.513160695402</v>
      </c>
      <c r="N92" s="29">
        <v>42444.8135844098</v>
      </c>
    </row>
    <row r="93" spans="2:19" x14ac:dyDescent="0.35">
      <c r="B93" s="50" t="s">
        <v>37</v>
      </c>
      <c r="C93" s="51">
        <v>120.55624537692</v>
      </c>
      <c r="D93" s="51">
        <v>122.93548584006</v>
      </c>
      <c r="E93" s="51">
        <v>123.79083814626257</v>
      </c>
      <c r="F93" s="51">
        <v>128.47873057104067</v>
      </c>
      <c r="G93" s="51">
        <v>128.13932</v>
      </c>
      <c r="H93" s="51">
        <v>129.28561999999999</v>
      </c>
      <c r="I93" s="51">
        <v>134.93226999999999</v>
      </c>
      <c r="J93" s="51">
        <v>136.63833408799999</v>
      </c>
      <c r="K93" s="51">
        <v>136.50765056700001</v>
      </c>
      <c r="L93" s="51">
        <v>116</v>
      </c>
      <c r="M93" s="51">
        <v>123.86764757099999</v>
      </c>
      <c r="N93" s="51">
        <v>132.87906637500001</v>
      </c>
    </row>
    <row r="94" spans="2:19" x14ac:dyDescent="0.35">
      <c r="B94" s="52" t="s">
        <v>38</v>
      </c>
    </row>
    <row r="95" spans="2:19" x14ac:dyDescent="0.35">
      <c r="B95" s="34" t="s">
        <v>29</v>
      </c>
    </row>
    <row r="96" spans="2:19" x14ac:dyDescent="0.35">
      <c r="B96" s="34"/>
    </row>
    <row r="97" spans="2:13" x14ac:dyDescent="0.35">
      <c r="B97" s="1" t="s">
        <v>46</v>
      </c>
    </row>
    <row r="98" spans="2:13" x14ac:dyDescent="0.35">
      <c r="B98" s="2" t="s">
        <v>47</v>
      </c>
      <c r="I98" s="954" t="s">
        <v>2</v>
      </c>
      <c r="J98" s="954"/>
    </row>
    <row r="99" spans="2:13" x14ac:dyDescent="0.35">
      <c r="B99" s="3" t="s">
        <v>48</v>
      </c>
      <c r="K99" s="69"/>
    </row>
    <row r="100" spans="2:13" x14ac:dyDescent="0.35">
      <c r="B100" s="4"/>
      <c r="C100" s="955" t="s">
        <v>49</v>
      </c>
      <c r="D100" s="955"/>
      <c r="E100" s="955"/>
      <c r="F100" s="963" t="s">
        <v>50</v>
      </c>
      <c r="G100" s="963"/>
      <c r="H100" s="963"/>
      <c r="I100" s="70" t="s">
        <v>51</v>
      </c>
      <c r="J100" s="955" t="s">
        <v>52</v>
      </c>
      <c r="K100" s="69"/>
    </row>
    <row r="101" spans="2:13" ht="27" x14ac:dyDescent="0.35">
      <c r="B101" s="5"/>
      <c r="C101" s="6">
        <v>2022</v>
      </c>
      <c r="D101" s="6" t="s">
        <v>7</v>
      </c>
      <c r="E101" s="6" t="s">
        <v>8</v>
      </c>
      <c r="F101" s="6">
        <v>2022</v>
      </c>
      <c r="G101" s="6" t="s">
        <v>7</v>
      </c>
      <c r="H101" s="6" t="s">
        <v>9</v>
      </c>
      <c r="I101" s="6">
        <v>2022</v>
      </c>
      <c r="J101" s="956"/>
      <c r="M101" s="71"/>
    </row>
    <row r="102" spans="2:13" ht="15.5" x14ac:dyDescent="0.35">
      <c r="B102" s="11" t="s">
        <v>11</v>
      </c>
      <c r="C102" s="12">
        <v>6692988</v>
      </c>
      <c r="D102" s="13">
        <f t="shared" ref="D102:D115" si="5">+(C102-H126)/H126*100</f>
        <v>-1.0608518981922765</v>
      </c>
      <c r="E102" s="13">
        <v>93.437253205079401</v>
      </c>
      <c r="F102" s="12">
        <v>420585823</v>
      </c>
      <c r="G102" s="13">
        <f t="shared" ref="G102:G115" si="6">+(F102-H146)/H146*100</f>
        <v>-0.19564354011910268</v>
      </c>
      <c r="H102" s="13">
        <v>35.274187841585899</v>
      </c>
      <c r="I102" s="72">
        <v>5.6385081982465703E-2</v>
      </c>
      <c r="J102" s="12">
        <v>62.839769472169998</v>
      </c>
    </row>
    <row r="103" spans="2:13" x14ac:dyDescent="0.35">
      <c r="B103" s="17" t="s">
        <v>13</v>
      </c>
      <c r="C103" s="18">
        <v>796027</v>
      </c>
      <c r="D103" s="19">
        <f t="shared" si="5"/>
        <v>31.731918090680118</v>
      </c>
      <c r="E103" s="19">
        <v>11.112910460481899</v>
      </c>
      <c r="F103" s="18">
        <v>23047180</v>
      </c>
      <c r="G103" s="19">
        <f t="shared" si="6"/>
        <v>41.613825855003618</v>
      </c>
      <c r="H103" s="19">
        <v>1.93294807404586</v>
      </c>
      <c r="I103" s="64">
        <v>1.5571725198140499E-2</v>
      </c>
      <c r="J103" s="18">
        <v>28.952761652557001</v>
      </c>
    </row>
    <row r="104" spans="2:13" x14ac:dyDescent="0.35">
      <c r="B104" s="21" t="s">
        <v>35</v>
      </c>
      <c r="C104" s="18">
        <v>162869</v>
      </c>
      <c r="D104" s="19">
        <f t="shared" si="5"/>
        <v>95.600845483150394</v>
      </c>
      <c r="E104" s="19">
        <v>2.2737276672628299</v>
      </c>
      <c r="F104" s="18">
        <v>10942984</v>
      </c>
      <c r="G104" s="19">
        <f t="shared" si="6"/>
        <v>95.052715822946126</v>
      </c>
      <c r="H104" s="19">
        <v>0.91777908824917498</v>
      </c>
      <c r="I104" s="64">
        <v>6.1007573329996401E-2</v>
      </c>
      <c r="J104" s="18">
        <v>67.188869582302303</v>
      </c>
    </row>
    <row r="105" spans="2:13" ht="15.5" x14ac:dyDescent="0.35">
      <c r="B105" s="25" t="s">
        <v>53</v>
      </c>
      <c r="C105" s="12">
        <v>218122</v>
      </c>
      <c r="D105" s="26">
        <f t="shared" si="5"/>
        <v>-6.0940170572204737</v>
      </c>
      <c r="E105" s="13">
        <v>3.0450854750670899</v>
      </c>
      <c r="F105" s="12">
        <v>395416195.58999997</v>
      </c>
      <c r="G105" s="26">
        <f t="shared" si="6"/>
        <v>-14.968129700212124</v>
      </c>
      <c r="H105" s="13">
        <v>33.163231844947198</v>
      </c>
      <c r="I105" s="72">
        <v>7.3252114802831197E-2</v>
      </c>
      <c r="J105" s="12">
        <v>1812.82124494549</v>
      </c>
    </row>
    <row r="106" spans="2:13" x14ac:dyDescent="0.35">
      <c r="B106" s="25" t="s">
        <v>54</v>
      </c>
      <c r="C106" s="12">
        <v>266216</v>
      </c>
      <c r="D106" s="26">
        <f t="shared" si="5"/>
        <v>-2.4742645711983</v>
      </c>
      <c r="E106" s="13">
        <v>3.71650028346733</v>
      </c>
      <c r="F106" s="12">
        <v>556796815.30999994</v>
      </c>
      <c r="G106" s="26">
        <f t="shared" si="6"/>
        <v>-11.01266543616042</v>
      </c>
      <c r="H106" s="13">
        <v>46.698091991659297</v>
      </c>
      <c r="I106" s="72">
        <v>0.103148390712933</v>
      </c>
      <c r="J106" s="12">
        <v>2091.5227308275998</v>
      </c>
    </row>
    <row r="107" spans="2:13" x14ac:dyDescent="0.35">
      <c r="B107" s="25" t="s">
        <v>17</v>
      </c>
      <c r="C107" s="18">
        <v>76846</v>
      </c>
      <c r="D107" s="19">
        <f t="shared" si="5"/>
        <v>64.489062031765059</v>
      </c>
      <c r="E107" s="19">
        <v>1.0728062204500499</v>
      </c>
      <c r="F107" s="18">
        <v>313163441.68000001</v>
      </c>
      <c r="G107" s="19">
        <f t="shared" si="6"/>
        <v>9.0158766417830059</v>
      </c>
      <c r="H107" s="19">
        <v>26.264760871261799</v>
      </c>
      <c r="I107" s="64">
        <v>8.051533931938171E-4</v>
      </c>
      <c r="J107" s="18">
        <v>4075.20810035656</v>
      </c>
    </row>
    <row r="108" spans="2:13" x14ac:dyDescent="0.35">
      <c r="B108" s="17" t="s">
        <v>19</v>
      </c>
      <c r="C108" s="18">
        <v>33193</v>
      </c>
      <c r="D108" s="19">
        <f t="shared" si="5"/>
        <v>157.05103384186478</v>
      </c>
      <c r="E108" s="19">
        <v>0.46338985601590799</v>
      </c>
      <c r="F108" s="18">
        <v>52768218.259999998</v>
      </c>
      <c r="G108" s="19">
        <f t="shared" si="6"/>
        <v>135.49941915322492</v>
      </c>
      <c r="H108" s="19">
        <v>4.4256271637787501</v>
      </c>
      <c r="I108" s="64">
        <v>4.4353651554354202E-2</v>
      </c>
      <c r="J108" s="18">
        <v>1589.7393504654599</v>
      </c>
    </row>
    <row r="109" spans="2:13" x14ac:dyDescent="0.35">
      <c r="B109" s="25" t="s">
        <v>20</v>
      </c>
      <c r="C109" s="12">
        <v>49453</v>
      </c>
      <c r="D109" s="13">
        <f t="shared" si="5"/>
        <v>-80.298394486275441</v>
      </c>
      <c r="E109" s="13">
        <v>0.69038708611920296</v>
      </c>
      <c r="F109" s="12">
        <v>19853011.940000001</v>
      </c>
      <c r="G109" s="13">
        <f t="shared" si="6"/>
        <v>-21.587483488276384</v>
      </c>
      <c r="H109" s="13">
        <v>1.6650558199932699</v>
      </c>
      <c r="I109" s="72">
        <v>9.7272760588155895E-4</v>
      </c>
      <c r="J109" s="12">
        <v>401.45212504802498</v>
      </c>
    </row>
    <row r="110" spans="2:13" x14ac:dyDescent="0.35">
      <c r="B110" s="25" t="s">
        <v>21</v>
      </c>
      <c r="C110" s="12">
        <v>1</v>
      </c>
      <c r="D110" s="13">
        <f t="shared" si="5"/>
        <v>0</v>
      </c>
      <c r="E110" s="13">
        <v>1.39604692560452E-5</v>
      </c>
      <c r="F110" s="12">
        <v>12079</v>
      </c>
      <c r="G110" s="13">
        <f t="shared" si="6"/>
        <v>0</v>
      </c>
      <c r="H110" s="13">
        <v>1.01305581795256E-3</v>
      </c>
      <c r="I110" s="72">
        <v>5.4429547459478594E-6</v>
      </c>
      <c r="J110" s="12">
        <v>12079</v>
      </c>
    </row>
    <row r="111" spans="2:13" x14ac:dyDescent="0.35">
      <c r="B111" s="25" t="s">
        <v>22</v>
      </c>
      <c r="C111" s="12">
        <v>1945</v>
      </c>
      <c r="D111" s="13">
        <f t="shared" si="5"/>
        <v>-2.7986006996501751</v>
      </c>
      <c r="E111" s="13">
        <v>2.7153112703007899E-2</v>
      </c>
      <c r="F111" s="12">
        <v>77348.88</v>
      </c>
      <c r="G111" s="13">
        <f t="shared" si="6"/>
        <v>-43.680733944954127</v>
      </c>
      <c r="H111" s="13">
        <v>6.48718709298075E-3</v>
      </c>
      <c r="I111" s="72">
        <v>1.50562507908975E-2</v>
      </c>
      <c r="J111" s="12">
        <v>39.768061696658101</v>
      </c>
    </row>
    <row r="112" spans="2:13" x14ac:dyDescent="0.35">
      <c r="B112" s="27" t="s">
        <v>23</v>
      </c>
      <c r="C112" s="12">
        <v>154</v>
      </c>
      <c r="D112" s="13">
        <f t="shared" si="5"/>
        <v>-83.991683991683999</v>
      </c>
      <c r="E112" s="13">
        <v>2.1499122654309601E-3</v>
      </c>
      <c r="F112" s="12">
        <v>77161.81</v>
      </c>
      <c r="G112" s="13">
        <f t="shared" si="6"/>
        <v>-68.67950008524042</v>
      </c>
      <c r="H112" s="13">
        <v>6.4714976855907002E-3</v>
      </c>
      <c r="I112" s="72">
        <v>9.17178048137853E-3</v>
      </c>
      <c r="J112" s="12">
        <v>501.05071428571398</v>
      </c>
    </row>
    <row r="113" spans="2:13" x14ac:dyDescent="0.35">
      <c r="B113" s="28" t="s">
        <v>55</v>
      </c>
      <c r="C113" s="29">
        <v>7039509</v>
      </c>
      <c r="D113" s="30">
        <f t="shared" si="5"/>
        <v>-3.5382552991543523</v>
      </c>
      <c r="E113" s="30">
        <v>98.274848972153507</v>
      </c>
      <c r="F113" s="29">
        <v>1149185061.9000001</v>
      </c>
      <c r="G113" s="30">
        <f t="shared" si="6"/>
        <v>-4.1874685904939088</v>
      </c>
      <c r="H113" s="30">
        <v>96.381208118384706</v>
      </c>
      <c r="I113" s="73">
        <v>2.74235561219881E-3</v>
      </c>
      <c r="J113" s="29">
        <v>163.247900087918</v>
      </c>
    </row>
    <row r="114" spans="2:13" ht="15.5" x14ac:dyDescent="0.35">
      <c r="B114" s="74" t="s">
        <v>56</v>
      </c>
      <c r="C114" s="12">
        <v>123574</v>
      </c>
      <c r="D114" s="13">
        <f t="shared" si="5"/>
        <v>-4.2677966889520702</v>
      </c>
      <c r="E114" s="13">
        <v>1.7251510278465301</v>
      </c>
      <c r="F114" s="12">
        <v>43148054</v>
      </c>
      <c r="G114" s="13">
        <f t="shared" si="6"/>
        <v>0.46073159805261765</v>
      </c>
      <c r="H114" s="13">
        <v>3.6187918816153002</v>
      </c>
      <c r="I114" s="72">
        <v>3.24716715560232E-2</v>
      </c>
      <c r="J114" s="12">
        <v>349.16773754997001</v>
      </c>
    </row>
    <row r="115" spans="2:13" ht="15" thickBot="1" x14ac:dyDescent="0.4">
      <c r="B115" s="28" t="s">
        <v>26</v>
      </c>
      <c r="C115" s="29">
        <v>7163083</v>
      </c>
      <c r="D115" s="30">
        <f t="shared" si="5"/>
        <v>-3.5509352340522251</v>
      </c>
      <c r="E115" s="30">
        <v>100</v>
      </c>
      <c r="F115" s="29">
        <v>1192333115.9000001</v>
      </c>
      <c r="G115" s="30">
        <f t="shared" si="6"/>
        <v>-4.0267736550309596</v>
      </c>
      <c r="H115" s="30">
        <v>100</v>
      </c>
      <c r="I115" s="73">
        <v>2.8363280152857097E-3</v>
      </c>
      <c r="J115" s="29">
        <v>166.455298074865</v>
      </c>
    </row>
    <row r="116" spans="2:13" x14ac:dyDescent="0.35">
      <c r="B116" s="957" t="s">
        <v>27</v>
      </c>
      <c r="C116" s="958"/>
      <c r="D116" s="958"/>
      <c r="E116" s="958"/>
      <c r="F116" s="958"/>
      <c r="G116" s="958"/>
      <c r="H116" s="958"/>
      <c r="I116" s="960"/>
      <c r="J116" s="960"/>
    </row>
    <row r="117" spans="2:13" x14ac:dyDescent="0.35">
      <c r="B117" s="961" t="s">
        <v>57</v>
      </c>
      <c r="C117" s="961"/>
      <c r="D117" s="961"/>
      <c r="E117" s="961"/>
      <c r="F117" s="961"/>
      <c r="G117" s="961"/>
      <c r="H117" s="961"/>
      <c r="I117" s="961"/>
      <c r="J117" s="961"/>
    </row>
    <row r="118" spans="2:13" ht="28.15" customHeight="1" x14ac:dyDescent="0.35">
      <c r="B118" s="967" t="s">
        <v>58</v>
      </c>
      <c r="C118" s="967"/>
      <c r="D118" s="967"/>
      <c r="E118" s="967"/>
      <c r="F118" s="967"/>
      <c r="G118" s="967"/>
      <c r="H118" s="967"/>
      <c r="I118" s="967"/>
      <c r="J118" s="967"/>
      <c r="K118" s="69"/>
    </row>
    <row r="119" spans="2:13" x14ac:dyDescent="0.35">
      <c r="B119" s="34" t="s">
        <v>29</v>
      </c>
      <c r="C119" s="75"/>
      <c r="D119" s="75"/>
      <c r="E119" s="75"/>
      <c r="F119" s="75"/>
      <c r="G119" s="75"/>
      <c r="H119" s="75"/>
      <c r="I119" s="75"/>
      <c r="J119" s="75"/>
    </row>
    <row r="120" spans="2:13" x14ac:dyDescent="0.35">
      <c r="B120" s="76"/>
      <c r="C120" s="77"/>
      <c r="D120" s="77"/>
      <c r="E120" s="77"/>
      <c r="F120" s="77"/>
      <c r="G120" s="77"/>
      <c r="H120" s="77"/>
      <c r="I120" s="77"/>
      <c r="J120" s="77"/>
      <c r="M120" s="78"/>
    </row>
    <row r="121" spans="2:13" x14ac:dyDescent="0.35">
      <c r="B121" s="76"/>
      <c r="C121" s="77"/>
      <c r="D121" s="77"/>
      <c r="E121" s="77"/>
      <c r="F121" s="77"/>
      <c r="G121" s="77"/>
      <c r="H121" s="77"/>
      <c r="I121" s="77"/>
      <c r="J121" s="77"/>
      <c r="M121" s="78"/>
    </row>
    <row r="122" spans="2:13" x14ac:dyDescent="0.35">
      <c r="B122" s="79" t="s">
        <v>59</v>
      </c>
      <c r="C122" s="38"/>
      <c r="D122" s="38"/>
      <c r="E122" s="38"/>
      <c r="F122" s="38"/>
      <c r="G122" s="38"/>
      <c r="H122" s="38"/>
      <c r="I122" s="38"/>
      <c r="J122" s="36"/>
      <c r="K122" s="36"/>
      <c r="L122" s="954" t="s">
        <v>2</v>
      </c>
      <c r="M122" s="954"/>
    </row>
    <row r="123" spans="2:13" x14ac:dyDescent="0.35">
      <c r="B123" s="80" t="s">
        <v>60</v>
      </c>
      <c r="C123" s="38"/>
      <c r="D123" s="38"/>
      <c r="E123" s="38"/>
      <c r="F123" s="38"/>
      <c r="G123" s="38"/>
      <c r="H123" s="38"/>
      <c r="I123" s="38"/>
      <c r="J123" s="36"/>
      <c r="K123" s="36"/>
      <c r="L123" s="36"/>
      <c r="M123" s="36"/>
    </row>
    <row r="124" spans="2:13" x14ac:dyDescent="0.35">
      <c r="B124" s="81" t="s">
        <v>61</v>
      </c>
      <c r="C124" s="38"/>
      <c r="D124" s="38"/>
      <c r="E124" s="38"/>
      <c r="F124" s="38"/>
      <c r="G124" s="38"/>
      <c r="H124" s="38"/>
      <c r="I124" s="38"/>
      <c r="J124" s="36"/>
      <c r="K124" s="36"/>
      <c r="L124" s="36"/>
      <c r="M124" s="36"/>
    </row>
    <row r="125" spans="2:13" x14ac:dyDescent="0.35">
      <c r="B125" s="82"/>
      <c r="C125" s="83">
        <v>2016</v>
      </c>
      <c r="D125" s="83">
        <v>2017</v>
      </c>
      <c r="E125" s="83">
        <v>2018</v>
      </c>
      <c r="F125" s="83">
        <v>2019</v>
      </c>
      <c r="G125" s="83">
        <v>2020</v>
      </c>
      <c r="H125" s="83">
        <v>2021</v>
      </c>
      <c r="I125" s="83">
        <v>2022</v>
      </c>
    </row>
    <row r="126" spans="2:13" x14ac:dyDescent="0.35">
      <c r="B126" s="11" t="s">
        <v>33</v>
      </c>
      <c r="C126" s="84">
        <v>5300847</v>
      </c>
      <c r="D126" s="85">
        <v>5364312</v>
      </c>
      <c r="E126" s="85">
        <v>6068959</v>
      </c>
      <c r="F126" s="84">
        <v>7071095</v>
      </c>
      <c r="G126" s="85">
        <v>7421137</v>
      </c>
      <c r="H126" s="85">
        <v>6764752</v>
      </c>
      <c r="I126" s="85">
        <v>6692988</v>
      </c>
    </row>
    <row r="127" spans="2:13" x14ac:dyDescent="0.35">
      <c r="B127" s="17" t="s">
        <v>13</v>
      </c>
      <c r="C127" s="86">
        <v>125860</v>
      </c>
      <c r="D127" s="87">
        <v>248991</v>
      </c>
      <c r="E127" s="87">
        <v>445919</v>
      </c>
      <c r="F127" s="86">
        <v>603509</v>
      </c>
      <c r="G127" s="87">
        <v>537061</v>
      </c>
      <c r="H127" s="87">
        <v>604278</v>
      </c>
      <c r="I127" s="87">
        <v>796027</v>
      </c>
    </row>
    <row r="128" spans="2:13" x14ac:dyDescent="0.35">
      <c r="B128" s="21" t="s">
        <v>35</v>
      </c>
      <c r="C128" s="86" t="s">
        <v>34</v>
      </c>
      <c r="D128" s="87">
        <v>22</v>
      </c>
      <c r="E128" s="87">
        <v>2070</v>
      </c>
      <c r="F128" s="86">
        <v>3494</v>
      </c>
      <c r="G128" s="87">
        <v>33761</v>
      </c>
      <c r="H128" s="87">
        <v>83266</v>
      </c>
      <c r="I128" s="87">
        <v>162869</v>
      </c>
    </row>
    <row r="129" spans="2:13" x14ac:dyDescent="0.35">
      <c r="B129" s="25" t="s">
        <v>62</v>
      </c>
      <c r="C129" s="88" t="s">
        <v>34</v>
      </c>
      <c r="D129" s="89" t="s">
        <v>34</v>
      </c>
      <c r="E129" s="89" t="s">
        <v>34</v>
      </c>
      <c r="F129" s="88" t="s">
        <v>34</v>
      </c>
      <c r="G129" s="89">
        <v>190001</v>
      </c>
      <c r="H129" s="55">
        <v>232277</v>
      </c>
      <c r="I129" s="89">
        <v>218122</v>
      </c>
    </row>
    <row r="130" spans="2:13" x14ac:dyDescent="0.35">
      <c r="B130" s="25" t="s">
        <v>54</v>
      </c>
      <c r="C130" s="88">
        <v>120295</v>
      </c>
      <c r="D130" s="89">
        <v>114906</v>
      </c>
      <c r="E130" s="89">
        <v>166421</v>
      </c>
      <c r="F130" s="88">
        <v>183488</v>
      </c>
      <c r="G130" s="89">
        <v>220685</v>
      </c>
      <c r="H130" s="55">
        <v>272970</v>
      </c>
      <c r="I130" s="89">
        <v>266216</v>
      </c>
    </row>
    <row r="131" spans="2:13" x14ac:dyDescent="0.35">
      <c r="B131" s="25" t="s">
        <v>17</v>
      </c>
      <c r="C131" s="86">
        <v>5585</v>
      </c>
      <c r="D131" s="87">
        <v>4642</v>
      </c>
      <c r="E131" s="87">
        <v>7736</v>
      </c>
      <c r="F131" s="86">
        <v>15934</v>
      </c>
      <c r="G131" s="87">
        <v>35893</v>
      </c>
      <c r="H131" s="87">
        <v>46718</v>
      </c>
      <c r="I131" s="87">
        <v>76846</v>
      </c>
    </row>
    <row r="132" spans="2:13" x14ac:dyDescent="0.35">
      <c r="B132" s="17" t="s">
        <v>19</v>
      </c>
      <c r="C132" s="86" t="s">
        <v>34</v>
      </c>
      <c r="D132" s="87" t="s">
        <v>34</v>
      </c>
      <c r="E132" s="87">
        <v>5</v>
      </c>
      <c r="F132" s="86">
        <v>729</v>
      </c>
      <c r="G132" s="87">
        <v>7131</v>
      </c>
      <c r="H132" s="87">
        <v>12913</v>
      </c>
      <c r="I132" s="87">
        <v>33193</v>
      </c>
    </row>
    <row r="133" spans="2:13" x14ac:dyDescent="0.35">
      <c r="B133" s="25" t="s">
        <v>20</v>
      </c>
      <c r="C133" s="88">
        <v>1176</v>
      </c>
      <c r="D133" s="89">
        <v>25801</v>
      </c>
      <c r="E133" s="89">
        <v>309377</v>
      </c>
      <c r="F133" s="88">
        <v>43519</v>
      </c>
      <c r="G133" s="89">
        <v>6485</v>
      </c>
      <c r="H133" s="89">
        <v>251010</v>
      </c>
      <c r="I133" s="89">
        <v>49453</v>
      </c>
    </row>
    <row r="134" spans="2:13" x14ac:dyDescent="0.35">
      <c r="B134" s="25" t="s">
        <v>21</v>
      </c>
      <c r="C134" s="88">
        <v>4</v>
      </c>
      <c r="D134" s="89">
        <v>3</v>
      </c>
      <c r="E134" s="89">
        <v>5</v>
      </c>
      <c r="F134" s="88">
        <v>1</v>
      </c>
      <c r="G134" s="89">
        <v>62</v>
      </c>
      <c r="H134" s="89">
        <v>1</v>
      </c>
      <c r="I134" s="89">
        <v>1</v>
      </c>
    </row>
    <row r="135" spans="2:13" x14ac:dyDescent="0.35">
      <c r="B135" s="25" t="s">
        <v>22</v>
      </c>
      <c r="C135" s="88" t="s">
        <v>34</v>
      </c>
      <c r="D135" s="89" t="s">
        <v>34</v>
      </c>
      <c r="E135" s="89" t="s">
        <v>34</v>
      </c>
      <c r="F135" s="88" t="s">
        <v>34</v>
      </c>
      <c r="G135" s="89" t="s">
        <v>34</v>
      </c>
      <c r="H135" s="89">
        <v>2001</v>
      </c>
      <c r="I135" s="89">
        <v>1945</v>
      </c>
    </row>
    <row r="136" spans="2:13" x14ac:dyDescent="0.35">
      <c r="B136" s="27" t="s">
        <v>23</v>
      </c>
      <c r="C136" s="90" t="s">
        <v>34</v>
      </c>
      <c r="D136" s="91" t="s">
        <v>34</v>
      </c>
      <c r="E136" s="91" t="s">
        <v>34</v>
      </c>
      <c r="F136" s="90" t="s">
        <v>34</v>
      </c>
      <c r="G136" s="91" t="s">
        <v>34</v>
      </c>
      <c r="H136" s="91">
        <v>962</v>
      </c>
      <c r="I136" s="91">
        <v>154</v>
      </c>
    </row>
    <row r="137" spans="2:13" x14ac:dyDescent="0.35">
      <c r="B137" s="28" t="s">
        <v>63</v>
      </c>
      <c r="C137" s="92">
        <v>5427907</v>
      </c>
      <c r="D137" s="92">
        <v>5509664</v>
      </c>
      <c r="E137" s="92">
        <v>6552498</v>
      </c>
      <c r="F137" s="92">
        <v>7314037</v>
      </c>
      <c r="G137" s="92">
        <v>7684262</v>
      </c>
      <c r="H137" s="93">
        <v>7297721</v>
      </c>
      <c r="I137" s="92">
        <v>7039509</v>
      </c>
    </row>
    <row r="138" spans="2:13" x14ac:dyDescent="0.35">
      <c r="B138" s="31" t="s">
        <v>37</v>
      </c>
      <c r="C138" s="94">
        <v>202158</v>
      </c>
      <c r="D138" s="95">
        <v>177562</v>
      </c>
      <c r="E138" s="95">
        <v>158908</v>
      </c>
      <c r="F138" s="94">
        <v>165505</v>
      </c>
      <c r="G138" s="95">
        <v>113067</v>
      </c>
      <c r="H138" s="95">
        <v>129083</v>
      </c>
      <c r="I138" s="95">
        <v>123574</v>
      </c>
      <c r="M138" s="96"/>
    </row>
    <row r="139" spans="2:13" x14ac:dyDescent="0.35">
      <c r="B139" s="28" t="s">
        <v>64</v>
      </c>
      <c r="C139" s="92">
        <v>5630065</v>
      </c>
      <c r="D139" s="92">
        <v>5687226</v>
      </c>
      <c r="E139" s="92">
        <v>6711406</v>
      </c>
      <c r="F139" s="92">
        <v>7479542</v>
      </c>
      <c r="G139" s="92">
        <v>7797329</v>
      </c>
      <c r="H139" s="93">
        <v>7426804</v>
      </c>
      <c r="I139" s="92">
        <v>7163083</v>
      </c>
      <c r="M139" s="32"/>
    </row>
    <row r="140" spans="2:13" x14ac:dyDescent="0.35">
      <c r="B140" s="52" t="s">
        <v>38</v>
      </c>
      <c r="C140" s="75"/>
      <c r="D140" s="75"/>
      <c r="E140" s="75"/>
      <c r="F140" s="75"/>
      <c r="G140" s="75"/>
      <c r="H140" s="75"/>
      <c r="I140" s="75"/>
      <c r="J140" s="75"/>
    </row>
    <row r="141" spans="2:13" x14ac:dyDescent="0.35">
      <c r="B141" s="34" t="s">
        <v>29</v>
      </c>
      <c r="C141" s="75"/>
      <c r="D141" s="75"/>
      <c r="E141" s="75"/>
      <c r="F141" s="75"/>
      <c r="G141" s="75"/>
      <c r="H141" s="75"/>
      <c r="I141" s="75"/>
      <c r="J141" s="75"/>
    </row>
    <row r="142" spans="2:13" x14ac:dyDescent="0.35">
      <c r="B142" s="75"/>
      <c r="C142" s="75"/>
      <c r="D142" s="75"/>
      <c r="E142" s="75"/>
      <c r="F142" s="75"/>
      <c r="G142" s="75"/>
      <c r="H142" s="75"/>
      <c r="I142" s="75"/>
      <c r="J142" s="75"/>
    </row>
    <row r="143" spans="2:13" x14ac:dyDescent="0.35">
      <c r="B143" s="37" t="s">
        <v>65</v>
      </c>
      <c r="C143" s="75"/>
      <c r="D143" s="75"/>
      <c r="E143" s="75"/>
      <c r="F143" s="75"/>
      <c r="G143" s="75"/>
      <c r="H143" s="75"/>
      <c r="I143" s="75"/>
      <c r="J143" s="75"/>
    </row>
    <row r="144" spans="2:13" x14ac:dyDescent="0.35">
      <c r="B144" s="3" t="s">
        <v>66</v>
      </c>
      <c r="C144" s="75"/>
      <c r="D144" s="75"/>
      <c r="E144" s="75"/>
      <c r="F144" s="75"/>
      <c r="G144" s="75"/>
      <c r="H144" s="75"/>
      <c r="I144" s="75"/>
      <c r="J144" s="75"/>
    </row>
    <row r="145" spans="2:10" x14ac:dyDescent="0.35">
      <c r="B145" s="82"/>
      <c r="C145" s="83">
        <v>2016</v>
      </c>
      <c r="D145" s="83">
        <v>2017</v>
      </c>
      <c r="E145" s="83">
        <v>2018</v>
      </c>
      <c r="F145" s="83">
        <v>2019</v>
      </c>
      <c r="G145" s="83">
        <v>2020</v>
      </c>
      <c r="H145" s="83">
        <v>2021</v>
      </c>
      <c r="I145" s="83">
        <v>2022</v>
      </c>
      <c r="J145" s="97"/>
    </row>
    <row r="146" spans="2:10" x14ac:dyDescent="0.35">
      <c r="B146" s="11" t="s">
        <v>33</v>
      </c>
      <c r="C146" s="98">
        <v>378455912</v>
      </c>
      <c r="D146" s="99">
        <v>344962084</v>
      </c>
      <c r="E146" s="99">
        <v>401604986</v>
      </c>
      <c r="F146" s="98">
        <v>428249931</v>
      </c>
      <c r="G146" s="99">
        <v>439489315</v>
      </c>
      <c r="H146" s="99">
        <v>421410285</v>
      </c>
      <c r="I146" s="99">
        <v>420585823</v>
      </c>
      <c r="J146" s="100"/>
    </row>
    <row r="147" spans="2:10" x14ac:dyDescent="0.35">
      <c r="B147" s="17" t="s">
        <v>13</v>
      </c>
      <c r="C147" s="101">
        <v>1410566</v>
      </c>
      <c r="D147" s="102">
        <v>2748790</v>
      </c>
      <c r="E147" s="102">
        <v>5234852</v>
      </c>
      <c r="F147" s="101">
        <v>8479354</v>
      </c>
      <c r="G147" s="102">
        <v>11292261</v>
      </c>
      <c r="H147" s="102">
        <v>16274668</v>
      </c>
      <c r="I147" s="102">
        <v>23047180</v>
      </c>
      <c r="J147" s="100"/>
    </row>
    <row r="148" spans="2:10" x14ac:dyDescent="0.35">
      <c r="B148" s="21" t="s">
        <v>35</v>
      </c>
      <c r="C148" s="101" t="s">
        <v>34</v>
      </c>
      <c r="D148" s="102">
        <v>1227</v>
      </c>
      <c r="E148" s="102">
        <v>73682</v>
      </c>
      <c r="F148" s="101">
        <v>216236</v>
      </c>
      <c r="G148" s="102">
        <v>2792574</v>
      </c>
      <c r="H148" s="102">
        <v>5610270</v>
      </c>
      <c r="I148" s="102">
        <v>10942984</v>
      </c>
      <c r="J148" s="100"/>
    </row>
    <row r="149" spans="2:10" x14ac:dyDescent="0.35">
      <c r="B149" s="25" t="s">
        <v>62</v>
      </c>
      <c r="C149" s="103" t="s">
        <v>34</v>
      </c>
      <c r="D149" s="104" t="s">
        <v>34</v>
      </c>
      <c r="E149" s="104" t="s">
        <v>34</v>
      </c>
      <c r="F149" s="103" t="s">
        <v>34</v>
      </c>
      <c r="G149" s="104">
        <v>401611189</v>
      </c>
      <c r="H149" s="105">
        <v>465021167</v>
      </c>
      <c r="I149" s="104">
        <v>395416195.58999997</v>
      </c>
      <c r="J149" s="100"/>
    </row>
    <row r="150" spans="2:10" x14ac:dyDescent="0.35">
      <c r="B150" s="25" t="s">
        <v>54</v>
      </c>
      <c r="C150" s="103">
        <v>276716554</v>
      </c>
      <c r="D150" s="104">
        <v>296072847</v>
      </c>
      <c r="E150" s="104">
        <v>450108464</v>
      </c>
      <c r="F150" s="103">
        <v>539215175</v>
      </c>
      <c r="G150" s="104">
        <v>538059139</v>
      </c>
      <c r="H150" s="105">
        <v>625703442</v>
      </c>
      <c r="I150" s="104">
        <v>556796815.30999994</v>
      </c>
      <c r="J150" s="100"/>
    </row>
    <row r="151" spans="2:10" x14ac:dyDescent="0.35">
      <c r="B151" s="25" t="s">
        <v>17</v>
      </c>
      <c r="C151" s="101">
        <v>86284101</v>
      </c>
      <c r="D151" s="102">
        <v>78286492</v>
      </c>
      <c r="E151" s="102">
        <v>97327128</v>
      </c>
      <c r="F151" s="101">
        <v>161642174</v>
      </c>
      <c r="G151" s="102">
        <v>266969099</v>
      </c>
      <c r="H151" s="102">
        <v>287264067.69999999</v>
      </c>
      <c r="I151" s="102">
        <v>313163441.68000001</v>
      </c>
      <c r="J151" s="100"/>
    </row>
    <row r="152" spans="2:10" x14ac:dyDescent="0.35">
      <c r="B152" s="17" t="s">
        <v>19</v>
      </c>
      <c r="C152" s="101" t="s">
        <v>34</v>
      </c>
      <c r="D152" s="102" t="s">
        <v>34</v>
      </c>
      <c r="E152" s="102">
        <v>29800</v>
      </c>
      <c r="F152" s="101">
        <v>2203240</v>
      </c>
      <c r="G152" s="102">
        <v>10562419</v>
      </c>
      <c r="H152" s="102">
        <v>22406942</v>
      </c>
      <c r="I152" s="102">
        <v>52768218.259999998</v>
      </c>
      <c r="J152" s="100"/>
    </row>
    <row r="153" spans="2:10" x14ac:dyDescent="0.35">
      <c r="B153" s="25" t="s">
        <v>20</v>
      </c>
      <c r="C153" s="103">
        <v>39935882</v>
      </c>
      <c r="D153" s="104">
        <v>8726403</v>
      </c>
      <c r="E153" s="104">
        <v>58346253</v>
      </c>
      <c r="F153" s="103">
        <v>10990025</v>
      </c>
      <c r="G153" s="104">
        <v>1891051</v>
      </c>
      <c r="H153" s="104">
        <v>25318677.199999999</v>
      </c>
      <c r="I153" s="104">
        <v>19853011.940000001</v>
      </c>
      <c r="J153" s="100"/>
    </row>
    <row r="154" spans="2:10" x14ac:dyDescent="0.35">
      <c r="B154" s="25" t="s">
        <v>21</v>
      </c>
      <c r="C154" s="103">
        <v>1018149</v>
      </c>
      <c r="D154" s="104">
        <v>153100</v>
      </c>
      <c r="E154" s="104">
        <v>226217</v>
      </c>
      <c r="F154" s="103">
        <v>74686</v>
      </c>
      <c r="G154" s="104">
        <v>538918</v>
      </c>
      <c r="H154" s="104">
        <v>12079</v>
      </c>
      <c r="I154" s="104">
        <v>12079</v>
      </c>
      <c r="J154" s="100"/>
    </row>
    <row r="155" spans="2:10" x14ac:dyDescent="0.35">
      <c r="B155" s="25" t="s">
        <v>22</v>
      </c>
      <c r="C155" s="103" t="s">
        <v>34</v>
      </c>
      <c r="D155" s="104" t="s">
        <v>34</v>
      </c>
      <c r="E155" s="104" t="s">
        <v>34</v>
      </c>
      <c r="F155" s="103" t="s">
        <v>34</v>
      </c>
      <c r="G155" s="104" t="s">
        <v>34</v>
      </c>
      <c r="H155" s="104">
        <v>137340</v>
      </c>
      <c r="I155" s="104">
        <v>77348.88</v>
      </c>
      <c r="J155" s="100"/>
    </row>
    <row r="156" spans="2:10" x14ac:dyDescent="0.35">
      <c r="B156" s="27" t="s">
        <v>23</v>
      </c>
      <c r="C156" s="106" t="s">
        <v>34</v>
      </c>
      <c r="D156" s="107" t="s">
        <v>34</v>
      </c>
      <c r="E156" s="107" t="s">
        <v>34</v>
      </c>
      <c r="F156" s="106" t="s">
        <v>34</v>
      </c>
      <c r="G156" s="107" t="s">
        <v>34</v>
      </c>
      <c r="H156" s="107">
        <v>246362</v>
      </c>
      <c r="I156" s="107">
        <v>77161.81</v>
      </c>
      <c r="J156" s="100"/>
    </row>
    <row r="157" spans="2:10" x14ac:dyDescent="0.35">
      <c r="B157" s="28" t="s">
        <v>63</v>
      </c>
      <c r="C157" s="108">
        <v>782410598</v>
      </c>
      <c r="D157" s="108">
        <v>728200926</v>
      </c>
      <c r="E157" s="108">
        <v>1007613048</v>
      </c>
      <c r="F157" s="108">
        <v>1140171991</v>
      </c>
      <c r="G157" s="108">
        <v>1246947522</v>
      </c>
      <c r="H157" s="93">
        <v>1199409978</v>
      </c>
      <c r="I157" s="108">
        <v>1149185061.9000001</v>
      </c>
      <c r="J157" s="100"/>
    </row>
    <row r="158" spans="2:10" x14ac:dyDescent="0.35">
      <c r="B158" s="31" t="s">
        <v>37</v>
      </c>
      <c r="C158" s="109">
        <v>48650966</v>
      </c>
      <c r="D158" s="110">
        <v>42038924</v>
      </c>
      <c r="E158" s="110">
        <v>37630659</v>
      </c>
      <c r="F158" s="109">
        <v>41651788</v>
      </c>
      <c r="G158" s="110">
        <v>33950879</v>
      </c>
      <c r="H158" s="110">
        <v>42950169</v>
      </c>
      <c r="I158" s="110">
        <v>43148054</v>
      </c>
      <c r="J158" s="100"/>
    </row>
    <row r="159" spans="2:10" x14ac:dyDescent="0.35">
      <c r="B159" s="28" t="s">
        <v>64</v>
      </c>
      <c r="C159" s="108">
        <v>831061564</v>
      </c>
      <c r="D159" s="108">
        <v>770239850</v>
      </c>
      <c r="E159" s="108">
        <v>1045243707</v>
      </c>
      <c r="F159" s="108">
        <v>1181823779</v>
      </c>
      <c r="G159" s="108">
        <v>1280898401</v>
      </c>
      <c r="H159" s="93">
        <v>1242360147</v>
      </c>
      <c r="I159" s="108">
        <v>1192333115.9000001</v>
      </c>
      <c r="J159" s="100"/>
    </row>
    <row r="160" spans="2:10" ht="39.65" customHeight="1" x14ac:dyDescent="0.35">
      <c r="B160" s="967" t="s">
        <v>67</v>
      </c>
      <c r="C160" s="967"/>
      <c r="D160" s="967"/>
      <c r="E160" s="967"/>
      <c r="F160" s="967"/>
      <c r="G160" s="967"/>
      <c r="H160" s="967"/>
      <c r="I160" s="111"/>
      <c r="J160" s="111"/>
    </row>
    <row r="161" spans="2:17" x14ac:dyDescent="0.35">
      <c r="B161" s="34" t="s">
        <v>29</v>
      </c>
    </row>
    <row r="163" spans="2:17" x14ac:dyDescent="0.35">
      <c r="B163" s="1" t="s">
        <v>68</v>
      </c>
      <c r="C163" s="112"/>
      <c r="D163" s="112"/>
      <c r="E163" s="112"/>
      <c r="F163" s="112"/>
      <c r="G163" s="112"/>
      <c r="H163" s="1"/>
      <c r="I163" s="112"/>
      <c r="J163" s="112"/>
      <c r="K163" s="112"/>
      <c r="L163" s="112"/>
      <c r="M163" s="112"/>
      <c r="N163" s="112"/>
      <c r="O163" s="112"/>
    </row>
    <row r="164" spans="2:17" x14ac:dyDescent="0.35">
      <c r="B164" s="2" t="s">
        <v>69</v>
      </c>
      <c r="C164" s="39"/>
      <c r="D164" s="113"/>
      <c r="E164" s="39"/>
      <c r="F164" s="39"/>
      <c r="G164" s="39"/>
      <c r="H164" s="39"/>
      <c r="I164" s="39"/>
      <c r="J164" s="39"/>
      <c r="K164" s="954" t="s">
        <v>2</v>
      </c>
      <c r="L164" s="954"/>
    </row>
    <row r="165" spans="2:17" x14ac:dyDescent="0.35">
      <c r="B165" s="3" t="s">
        <v>70</v>
      </c>
      <c r="C165" s="39"/>
      <c r="D165" s="39"/>
      <c r="E165" s="39"/>
      <c r="F165" s="39"/>
      <c r="G165" s="39"/>
      <c r="H165" s="39"/>
      <c r="I165" s="39"/>
      <c r="J165" s="39"/>
    </row>
    <row r="166" spans="2:17" x14ac:dyDescent="0.35">
      <c r="B166" s="4"/>
      <c r="C166" s="955">
        <v>2017</v>
      </c>
      <c r="D166" s="955"/>
      <c r="E166" s="955">
        <v>2018</v>
      </c>
      <c r="F166" s="955"/>
      <c r="G166" s="955">
        <v>2019</v>
      </c>
      <c r="H166" s="955"/>
      <c r="I166" s="955">
        <v>2020</v>
      </c>
      <c r="J166" s="955"/>
      <c r="K166" s="955">
        <v>2021</v>
      </c>
      <c r="L166" s="955"/>
      <c r="M166" s="955">
        <v>2022</v>
      </c>
      <c r="N166" s="955"/>
    </row>
    <row r="167" spans="2:17" x14ac:dyDescent="0.35">
      <c r="B167" s="114"/>
      <c r="C167" s="6" t="s">
        <v>49</v>
      </c>
      <c r="D167" s="115" t="s">
        <v>71</v>
      </c>
      <c r="E167" s="6" t="s">
        <v>49</v>
      </c>
      <c r="F167" s="115" t="s">
        <v>71</v>
      </c>
      <c r="G167" s="6" t="s">
        <v>49</v>
      </c>
      <c r="H167" s="115" t="s">
        <v>71</v>
      </c>
      <c r="I167" s="6" t="s">
        <v>49</v>
      </c>
      <c r="J167" s="115" t="s">
        <v>71</v>
      </c>
      <c r="K167" s="6" t="s">
        <v>49</v>
      </c>
      <c r="L167" s="115" t="s">
        <v>71</v>
      </c>
      <c r="M167" s="6" t="s">
        <v>49</v>
      </c>
      <c r="N167" s="115" t="s">
        <v>71</v>
      </c>
    </row>
    <row r="168" spans="2:17" x14ac:dyDescent="0.35">
      <c r="B168" s="11" t="s">
        <v>72</v>
      </c>
      <c r="C168" s="84">
        <v>10969922.745999999</v>
      </c>
      <c r="D168" s="98">
        <v>428693263.12599999</v>
      </c>
      <c r="E168" s="84">
        <v>11222954.014999999</v>
      </c>
      <c r="F168" s="98">
        <v>443193791.792</v>
      </c>
      <c r="G168" s="84">
        <v>12171755.077</v>
      </c>
      <c r="H168" s="98">
        <v>459066749.74699998</v>
      </c>
      <c r="I168" s="84">
        <v>11193795.439999999</v>
      </c>
      <c r="J168" s="98">
        <v>424105648.64700001</v>
      </c>
      <c r="K168" s="84">
        <v>12935437.745999999</v>
      </c>
      <c r="L168" s="98">
        <v>475079749.69199997</v>
      </c>
      <c r="M168" s="84">
        <v>14868338.082</v>
      </c>
      <c r="N168" s="98">
        <v>537503849.722</v>
      </c>
      <c r="O168" s="116"/>
    </row>
    <row r="169" spans="2:17" x14ac:dyDescent="0.35">
      <c r="B169" s="17" t="s">
        <v>73</v>
      </c>
      <c r="C169" s="86">
        <v>1300070.9710000001</v>
      </c>
      <c r="D169" s="102">
        <v>13204448.354</v>
      </c>
      <c r="E169" s="87">
        <v>2374029.3150000004</v>
      </c>
      <c r="F169" s="101">
        <v>25219536.868999999</v>
      </c>
      <c r="G169" s="87">
        <v>3778755.639</v>
      </c>
      <c r="H169" s="101">
        <v>42903452.454999998</v>
      </c>
      <c r="I169" s="87">
        <v>5159657.2379999999</v>
      </c>
      <c r="J169" s="102">
        <v>79664370.281000003</v>
      </c>
      <c r="K169" s="86">
        <v>7368698.7470000004</v>
      </c>
      <c r="L169" s="102">
        <v>125082420.17899999</v>
      </c>
      <c r="M169" s="86">
        <v>9102931.4600000009</v>
      </c>
      <c r="N169" s="102">
        <v>148006593.40400001</v>
      </c>
      <c r="O169" s="116"/>
      <c r="Q169" s="66"/>
    </row>
    <row r="170" spans="2:17" x14ac:dyDescent="0.35">
      <c r="B170" s="21" t="s">
        <v>74</v>
      </c>
      <c r="C170" s="86">
        <v>4600.375</v>
      </c>
      <c r="D170" s="102">
        <v>93204.067999999999</v>
      </c>
      <c r="E170" s="87">
        <v>11398.882</v>
      </c>
      <c r="F170" s="101">
        <v>200875.83199999999</v>
      </c>
      <c r="G170" s="87">
        <v>47884.881999999998</v>
      </c>
      <c r="H170" s="101">
        <v>850983.33400000003</v>
      </c>
      <c r="I170" s="87">
        <v>129105.43799999999</v>
      </c>
      <c r="J170" s="102">
        <v>2734667.1439999999</v>
      </c>
      <c r="K170" s="86">
        <v>357355.228</v>
      </c>
      <c r="L170" s="102">
        <v>7596768.5640000002</v>
      </c>
      <c r="M170" s="86">
        <v>845222.67599999998</v>
      </c>
      <c r="N170" s="102">
        <v>17937091.09</v>
      </c>
      <c r="O170" s="116"/>
      <c r="Q170" s="66"/>
    </row>
    <row r="171" spans="2:17" x14ac:dyDescent="0.35">
      <c r="B171" s="11" t="s">
        <v>75</v>
      </c>
      <c r="C171" s="88">
        <v>48774.923999999999</v>
      </c>
      <c r="D171" s="104">
        <v>3627541.6639999999</v>
      </c>
      <c r="E171" s="89">
        <v>63021.165999999997</v>
      </c>
      <c r="F171" s="103">
        <v>4696703.6950000003</v>
      </c>
      <c r="G171" s="89">
        <v>77150.433000000005</v>
      </c>
      <c r="H171" s="103">
        <v>4838911.4950000001</v>
      </c>
      <c r="I171" s="89">
        <v>134114.47399999999</v>
      </c>
      <c r="J171" s="104">
        <v>7567876.5999999996</v>
      </c>
      <c r="K171" s="117">
        <v>76930.604000000007</v>
      </c>
      <c r="L171" s="104">
        <v>7995010.2299999995</v>
      </c>
      <c r="M171" s="88">
        <v>105780.986</v>
      </c>
      <c r="N171" s="104">
        <v>16994864.831</v>
      </c>
      <c r="O171" s="116"/>
      <c r="Q171" s="66"/>
    </row>
    <row r="172" spans="2:17" x14ac:dyDescent="0.35">
      <c r="B172" s="11" t="s">
        <v>76</v>
      </c>
      <c r="C172" s="88">
        <v>1562378.0460000001</v>
      </c>
      <c r="D172" s="104">
        <v>97393059.338</v>
      </c>
      <c r="E172" s="89">
        <v>1893442.8859999999</v>
      </c>
      <c r="F172" s="103">
        <v>119903847.50600001</v>
      </c>
      <c r="G172" s="89">
        <v>2236048.5699999998</v>
      </c>
      <c r="H172" s="103">
        <v>135352562.76800001</v>
      </c>
      <c r="I172" s="89">
        <v>2524316.5640000002</v>
      </c>
      <c r="J172" s="104">
        <v>146563475.655</v>
      </c>
      <c r="K172" s="88">
        <v>3116284.915</v>
      </c>
      <c r="L172" s="104">
        <v>177056236.542</v>
      </c>
      <c r="M172" s="88">
        <v>3283603.9739999999</v>
      </c>
      <c r="N172" s="104">
        <v>191418127.655</v>
      </c>
      <c r="O172" s="116"/>
      <c r="Q172" s="66"/>
    </row>
    <row r="173" spans="2:17" x14ac:dyDescent="0.35">
      <c r="B173" s="17" t="s">
        <v>77</v>
      </c>
      <c r="C173" s="86" t="s">
        <v>34</v>
      </c>
      <c r="D173" s="102" t="s">
        <v>34</v>
      </c>
      <c r="E173" s="87" t="s">
        <v>34</v>
      </c>
      <c r="F173" s="101" t="s">
        <v>34</v>
      </c>
      <c r="G173" s="87" t="s">
        <v>34</v>
      </c>
      <c r="H173" s="101" t="s">
        <v>34</v>
      </c>
      <c r="I173" s="87" t="s">
        <v>34</v>
      </c>
      <c r="J173" s="102" t="s">
        <v>34</v>
      </c>
      <c r="K173" s="86">
        <v>787663.56199999992</v>
      </c>
      <c r="L173" s="102">
        <v>85221641.03899999</v>
      </c>
      <c r="M173" s="86">
        <v>1034949.7389999999</v>
      </c>
      <c r="N173" s="102">
        <v>112713734.11499999</v>
      </c>
      <c r="O173" s="116"/>
      <c r="Q173" s="66"/>
    </row>
    <row r="174" spans="2:17" x14ac:dyDescent="0.35">
      <c r="B174" s="17" t="s">
        <v>78</v>
      </c>
      <c r="C174" s="86" t="s">
        <v>34</v>
      </c>
      <c r="D174" s="102" t="s">
        <v>34</v>
      </c>
      <c r="E174" s="87" t="s">
        <v>34</v>
      </c>
      <c r="F174" s="101" t="s">
        <v>34</v>
      </c>
      <c r="G174" s="87" t="s">
        <v>34</v>
      </c>
      <c r="H174" s="101" t="s">
        <v>34</v>
      </c>
      <c r="I174" s="87" t="s">
        <v>34</v>
      </c>
      <c r="J174" s="102" t="s">
        <v>34</v>
      </c>
      <c r="K174" s="86">
        <v>444722.91200000001</v>
      </c>
      <c r="L174" s="102">
        <v>19267910.421</v>
      </c>
      <c r="M174" s="86">
        <v>781312.50300000003</v>
      </c>
      <c r="N174" s="102">
        <v>27091533.938000001</v>
      </c>
      <c r="O174" s="116"/>
      <c r="Q174" s="66"/>
    </row>
    <row r="175" spans="2:17" x14ac:dyDescent="0.35">
      <c r="B175" s="17" t="s">
        <v>79</v>
      </c>
      <c r="C175" s="86" t="s">
        <v>34</v>
      </c>
      <c r="D175" s="102" t="s">
        <v>34</v>
      </c>
      <c r="E175" s="87" t="s">
        <v>34</v>
      </c>
      <c r="F175" s="101" t="s">
        <v>34</v>
      </c>
      <c r="G175" s="87" t="s">
        <v>34</v>
      </c>
      <c r="H175" s="101" t="s">
        <v>34</v>
      </c>
      <c r="I175" s="87" t="s">
        <v>34</v>
      </c>
      <c r="J175" s="102" t="s">
        <v>34</v>
      </c>
      <c r="K175" s="86">
        <v>1883898.4410000001</v>
      </c>
      <c r="L175" s="102">
        <v>72566685.082000002</v>
      </c>
      <c r="M175" s="86">
        <v>1467341.7320000001</v>
      </c>
      <c r="N175" s="102">
        <v>51612859.601999998</v>
      </c>
      <c r="O175" s="116"/>
      <c r="Q175" s="66"/>
    </row>
    <row r="176" spans="2:17" x14ac:dyDescent="0.35">
      <c r="B176" s="31" t="s">
        <v>80</v>
      </c>
      <c r="C176" s="90">
        <v>1481470.115</v>
      </c>
      <c r="D176" s="107">
        <v>134932233.266</v>
      </c>
      <c r="E176" s="91">
        <v>1439414.4809999999</v>
      </c>
      <c r="F176" s="106">
        <v>136638334.088</v>
      </c>
      <c r="G176" s="91">
        <v>1391930.399</v>
      </c>
      <c r="H176" s="106">
        <v>136507650.567</v>
      </c>
      <c r="I176" s="91">
        <v>1064095.442</v>
      </c>
      <c r="J176" s="107">
        <v>115958207.112</v>
      </c>
      <c r="K176" s="90">
        <v>1086288.6440000001</v>
      </c>
      <c r="L176" s="107">
        <v>123867647.57099999</v>
      </c>
      <c r="M176" s="90">
        <v>1135675.2069999999</v>
      </c>
      <c r="N176" s="107">
        <v>132879066.375</v>
      </c>
      <c r="O176" s="116"/>
    </row>
    <row r="177" spans="2:15" x14ac:dyDescent="0.35">
      <c r="B177" s="28" t="s">
        <v>24</v>
      </c>
      <c r="C177" s="92">
        <v>14062545.831</v>
      </c>
      <c r="D177" s="108">
        <v>664646097.39399993</v>
      </c>
      <c r="E177" s="92">
        <v>14618832.547999999</v>
      </c>
      <c r="F177" s="108">
        <v>704432677.08100009</v>
      </c>
      <c r="G177" s="92">
        <v>15876884.479</v>
      </c>
      <c r="H177" s="108">
        <v>735765874.57700002</v>
      </c>
      <c r="I177" s="92">
        <v>14916321.92</v>
      </c>
      <c r="J177" s="108">
        <v>694195208.01400006</v>
      </c>
      <c r="K177" s="92">
        <v>17214941.909000002</v>
      </c>
      <c r="L177" s="108">
        <v>783998644.03499997</v>
      </c>
      <c r="M177" s="92">
        <v>19393398.249000002</v>
      </c>
      <c r="N177" s="108">
        <v>878795908.58299994</v>
      </c>
    </row>
    <row r="178" spans="2:15" x14ac:dyDescent="0.35">
      <c r="B178" s="52" t="s">
        <v>38</v>
      </c>
      <c r="E178" s="62"/>
      <c r="I178" s="62"/>
      <c r="J178" s="62"/>
      <c r="K178" s="62"/>
      <c r="L178" s="62"/>
    </row>
    <row r="179" spans="2:15" x14ac:dyDescent="0.35">
      <c r="B179" s="34" t="s">
        <v>29</v>
      </c>
      <c r="E179" s="62"/>
      <c r="I179" s="62"/>
      <c r="J179" s="62"/>
      <c r="K179" s="62"/>
      <c r="L179" s="62"/>
    </row>
    <row r="180" spans="2:15" x14ac:dyDescent="0.35">
      <c r="B180" s="34"/>
      <c r="E180" s="62"/>
      <c r="I180" s="62"/>
      <c r="J180" s="62"/>
      <c r="K180" s="62"/>
      <c r="L180" s="62"/>
    </row>
    <row r="181" spans="2:15" x14ac:dyDescent="0.35">
      <c r="B181" s="2" t="s">
        <v>81</v>
      </c>
    </row>
    <row r="182" spans="2:15" x14ac:dyDescent="0.35">
      <c r="B182" s="118" t="s">
        <v>61</v>
      </c>
      <c r="C182" s="39"/>
      <c r="D182" s="39"/>
    </row>
    <row r="183" spans="2:15" x14ac:dyDescent="0.35">
      <c r="B183" s="82"/>
      <c r="C183" s="83">
        <v>2017</v>
      </c>
      <c r="D183" s="83">
        <v>2018</v>
      </c>
      <c r="E183" s="83">
        <v>2019</v>
      </c>
      <c r="F183" s="83">
        <v>2020</v>
      </c>
      <c r="G183" s="83">
        <v>2021</v>
      </c>
      <c r="H183" s="83">
        <v>2022</v>
      </c>
    </row>
    <row r="184" spans="2:15" x14ac:dyDescent="0.35">
      <c r="B184" s="11" t="s">
        <v>82</v>
      </c>
      <c r="C184" s="84">
        <v>86063777</v>
      </c>
      <c r="D184" s="84">
        <v>88776381</v>
      </c>
      <c r="E184" s="84">
        <v>92775576</v>
      </c>
      <c r="F184" s="84">
        <v>94588609</v>
      </c>
      <c r="G184" s="119">
        <v>97441162</v>
      </c>
      <c r="H184" s="120">
        <v>100779504</v>
      </c>
      <c r="I184" s="121"/>
      <c r="J184" s="121"/>
      <c r="K184" s="121"/>
      <c r="L184" s="121"/>
      <c r="M184" s="121"/>
      <c r="N184" s="121"/>
      <c r="O184" s="121"/>
    </row>
    <row r="185" spans="2:15" x14ac:dyDescent="0.35">
      <c r="B185" s="25" t="s">
        <v>83</v>
      </c>
      <c r="C185" s="88">
        <v>51180195</v>
      </c>
      <c r="D185" s="89">
        <v>57996697</v>
      </c>
      <c r="E185" s="89">
        <v>73796264</v>
      </c>
      <c r="F185" s="88">
        <v>81443478</v>
      </c>
      <c r="G185" s="122">
        <v>84157128</v>
      </c>
      <c r="H185" s="123">
        <v>90734650</v>
      </c>
      <c r="I185" s="121"/>
      <c r="J185" s="121"/>
      <c r="K185" s="121"/>
      <c r="L185" s="121"/>
      <c r="M185" s="121"/>
      <c r="N185" s="121"/>
      <c r="O185" s="121"/>
    </row>
    <row r="186" spans="2:15" ht="27" x14ac:dyDescent="0.35">
      <c r="B186" s="124" t="s">
        <v>84</v>
      </c>
      <c r="C186" s="125" t="s">
        <v>34</v>
      </c>
      <c r="D186" s="126" t="s">
        <v>34</v>
      </c>
      <c r="E186" s="126" t="s">
        <v>34</v>
      </c>
      <c r="F186" s="125" t="s">
        <v>34</v>
      </c>
      <c r="G186" s="127">
        <v>18823730</v>
      </c>
      <c r="H186" s="128">
        <v>13016084</v>
      </c>
      <c r="I186" s="129"/>
      <c r="J186" s="129"/>
      <c r="K186" s="129"/>
      <c r="L186" s="129"/>
      <c r="M186" s="129"/>
      <c r="N186" s="130"/>
      <c r="O186" s="121"/>
    </row>
    <row r="187" spans="2:15" ht="27" x14ac:dyDescent="0.35">
      <c r="B187" s="124" t="s">
        <v>85</v>
      </c>
      <c r="C187" s="125">
        <v>1216294</v>
      </c>
      <c r="D187" s="126">
        <v>1358819</v>
      </c>
      <c r="E187" s="126">
        <v>1405624</v>
      </c>
      <c r="F187" s="125">
        <v>1437446</v>
      </c>
      <c r="G187" s="126">
        <v>1287205</v>
      </c>
      <c r="H187" s="126">
        <v>1443280</v>
      </c>
      <c r="I187" s="129"/>
      <c r="J187" s="129"/>
      <c r="K187" s="129"/>
      <c r="L187" s="129"/>
      <c r="M187" s="129"/>
      <c r="N187" s="130"/>
      <c r="O187" s="121"/>
    </row>
    <row r="188" spans="2:15" x14ac:dyDescent="0.35">
      <c r="B188" s="52" t="s">
        <v>38</v>
      </c>
      <c r="C188" s="39"/>
      <c r="D188" s="39"/>
      <c r="E188" s="39"/>
      <c r="F188" s="39"/>
      <c r="G188" s="39"/>
    </row>
    <row r="189" spans="2:15" x14ac:dyDescent="0.35">
      <c r="B189" s="34" t="s">
        <v>29</v>
      </c>
      <c r="C189" s="39"/>
      <c r="D189" s="39"/>
      <c r="E189" s="39"/>
      <c r="F189" s="39"/>
      <c r="G189" s="39"/>
      <c r="H189" s="39"/>
      <c r="I189" s="39"/>
      <c r="J189" s="39"/>
      <c r="K189" s="39"/>
      <c r="L189" s="39"/>
    </row>
    <row r="190" spans="2:15" x14ac:dyDescent="0.35">
      <c r="B190" s="34"/>
      <c r="E190" s="62"/>
      <c r="I190" s="62"/>
      <c r="J190" s="62"/>
      <c r="K190" s="62"/>
      <c r="L190" s="62"/>
      <c r="O190" s="131"/>
    </row>
    <row r="191" spans="2:15" x14ac:dyDescent="0.35">
      <c r="B191" s="2" t="s">
        <v>86</v>
      </c>
    </row>
    <row r="192" spans="2:15" x14ac:dyDescent="0.35">
      <c r="B192" s="3" t="s">
        <v>87</v>
      </c>
    </row>
    <row r="193" spans="2:15" x14ac:dyDescent="0.35">
      <c r="B193" s="4"/>
      <c r="C193" s="955">
        <v>2017</v>
      </c>
      <c r="D193" s="955"/>
      <c r="E193" s="955"/>
      <c r="F193" s="955">
        <v>2018</v>
      </c>
      <c r="G193" s="955"/>
      <c r="H193" s="955"/>
      <c r="I193" s="955">
        <v>2019</v>
      </c>
      <c r="J193" s="955"/>
      <c r="K193" s="955"/>
    </row>
    <row r="194" spans="2:15" ht="27" x14ac:dyDescent="0.35">
      <c r="B194" s="114"/>
      <c r="C194" s="6" t="s">
        <v>49</v>
      </c>
      <c r="D194" s="6" t="s">
        <v>50</v>
      </c>
      <c r="E194" s="6" t="s">
        <v>88</v>
      </c>
      <c r="F194" s="6" t="s">
        <v>49</v>
      </c>
      <c r="G194" s="6" t="s">
        <v>50</v>
      </c>
      <c r="H194" s="6" t="s">
        <v>88</v>
      </c>
      <c r="I194" s="6" t="s">
        <v>49</v>
      </c>
      <c r="J194" s="6" t="s">
        <v>50</v>
      </c>
      <c r="K194" s="6" t="s">
        <v>88</v>
      </c>
    </row>
    <row r="195" spans="2:15" x14ac:dyDescent="0.35">
      <c r="B195" s="11" t="s">
        <v>72</v>
      </c>
      <c r="C195" s="94">
        <v>969674</v>
      </c>
      <c r="D195" s="109">
        <v>59046770</v>
      </c>
      <c r="E195" s="132">
        <v>1.3773664080801096E-2</v>
      </c>
      <c r="F195" s="133">
        <v>1142861</v>
      </c>
      <c r="G195" s="134">
        <v>64546992</v>
      </c>
      <c r="H195" s="132">
        <v>1.4564055994334243E-2</v>
      </c>
      <c r="I195" s="133">
        <v>1203233</v>
      </c>
      <c r="J195" s="134">
        <v>64992145</v>
      </c>
      <c r="K195" s="132">
        <v>1.4157449877565375E-2</v>
      </c>
    </row>
    <row r="196" spans="2:15" x14ac:dyDescent="0.35">
      <c r="B196" s="17" t="s">
        <v>73</v>
      </c>
      <c r="C196" s="86">
        <v>248991</v>
      </c>
      <c r="D196" s="101">
        <v>2748790</v>
      </c>
      <c r="E196" s="135">
        <v>2.0817151359203236E-2</v>
      </c>
      <c r="F196" s="86">
        <v>445919</v>
      </c>
      <c r="G196" s="101">
        <v>5234852</v>
      </c>
      <c r="H196" s="135">
        <v>2.0757129788670746E-2</v>
      </c>
      <c r="I196" s="86">
        <v>603509</v>
      </c>
      <c r="J196" s="101">
        <v>8479354</v>
      </c>
      <c r="K196" s="135">
        <v>1.9763803411610548E-2</v>
      </c>
    </row>
    <row r="197" spans="2:15" x14ac:dyDescent="0.35">
      <c r="B197" s="21" t="s">
        <v>74</v>
      </c>
      <c r="C197" s="86">
        <v>22</v>
      </c>
      <c r="D197" s="101">
        <v>1227</v>
      </c>
      <c r="E197" s="135">
        <v>1.3164661439455626E-3</v>
      </c>
      <c r="F197" s="86">
        <v>2070</v>
      </c>
      <c r="G197" s="101">
        <v>73682</v>
      </c>
      <c r="H197" s="135">
        <v>3.6680370787462377E-2</v>
      </c>
      <c r="I197" s="86">
        <v>3494</v>
      </c>
      <c r="J197" s="101">
        <v>216236</v>
      </c>
      <c r="K197" s="135">
        <v>2.5410133355208576E-2</v>
      </c>
    </row>
    <row r="198" spans="2:15" x14ac:dyDescent="0.35">
      <c r="B198" s="11" t="s">
        <v>75</v>
      </c>
      <c r="C198" s="88">
        <v>360691</v>
      </c>
      <c r="D198" s="103">
        <v>30621482</v>
      </c>
      <c r="E198" s="136">
        <v>0.84413867120782982</v>
      </c>
      <c r="F198" s="88">
        <v>406712</v>
      </c>
      <c r="G198" s="103">
        <v>28562421</v>
      </c>
      <c r="H198" s="136">
        <v>0.60813759723456429</v>
      </c>
      <c r="I198" s="88">
        <v>409319</v>
      </c>
      <c r="J198" s="103">
        <v>31806788</v>
      </c>
      <c r="K198" s="136">
        <v>0.65731286949277001</v>
      </c>
    </row>
    <row r="199" spans="2:15" x14ac:dyDescent="0.35">
      <c r="B199" s="11" t="s">
        <v>76</v>
      </c>
      <c r="C199" s="88">
        <v>4033947</v>
      </c>
      <c r="D199" s="103">
        <v>255293832</v>
      </c>
      <c r="E199" s="136">
        <v>0.26212733611130296</v>
      </c>
      <c r="F199" s="88">
        <v>4519386</v>
      </c>
      <c r="G199" s="103">
        <v>308495573</v>
      </c>
      <c r="H199" s="136">
        <v>0.2572857997609817</v>
      </c>
      <c r="I199" s="88">
        <v>5458543</v>
      </c>
      <c r="J199" s="103">
        <v>331450998</v>
      </c>
      <c r="K199" s="136">
        <v>0.24487973572256699</v>
      </c>
    </row>
    <row r="200" spans="2:15" x14ac:dyDescent="0.35">
      <c r="B200" s="17" t="s">
        <v>77</v>
      </c>
      <c r="C200" s="137" t="s">
        <v>34</v>
      </c>
      <c r="D200" s="102" t="s">
        <v>34</v>
      </c>
      <c r="E200" s="138" t="s">
        <v>34</v>
      </c>
      <c r="F200" s="137" t="s">
        <v>34</v>
      </c>
      <c r="G200" s="102" t="s">
        <v>34</v>
      </c>
      <c r="H200" s="138" t="s">
        <v>34</v>
      </c>
      <c r="I200" s="137" t="s">
        <v>34</v>
      </c>
      <c r="J200" s="102" t="s">
        <v>34</v>
      </c>
      <c r="K200" s="138" t="s">
        <v>34</v>
      </c>
    </row>
    <row r="201" spans="2:15" x14ac:dyDescent="0.35">
      <c r="B201" s="17" t="s">
        <v>78</v>
      </c>
      <c r="C201" s="137" t="s">
        <v>34</v>
      </c>
      <c r="D201" s="102" t="s">
        <v>34</v>
      </c>
      <c r="E201" s="138" t="s">
        <v>34</v>
      </c>
      <c r="F201" s="137" t="s">
        <v>34</v>
      </c>
      <c r="G201" s="102" t="s">
        <v>34</v>
      </c>
      <c r="H201" s="138" t="s">
        <v>34</v>
      </c>
      <c r="I201" s="137" t="s">
        <v>34</v>
      </c>
      <c r="J201" s="102" t="s">
        <v>34</v>
      </c>
      <c r="K201" s="138" t="s">
        <v>34</v>
      </c>
    </row>
    <row r="202" spans="2:15" x14ac:dyDescent="0.35">
      <c r="B202" s="17" t="s">
        <v>79</v>
      </c>
      <c r="C202" s="137" t="s">
        <v>34</v>
      </c>
      <c r="D202" s="102" t="s">
        <v>34</v>
      </c>
      <c r="E202" s="138" t="s">
        <v>34</v>
      </c>
      <c r="F202" s="137" t="s">
        <v>34</v>
      </c>
      <c r="G202" s="102" t="s">
        <v>34</v>
      </c>
      <c r="H202" s="138" t="s">
        <v>34</v>
      </c>
      <c r="I202" s="137" t="s">
        <v>34</v>
      </c>
      <c r="J202" s="102" t="s">
        <v>34</v>
      </c>
      <c r="K202" s="138" t="s">
        <v>34</v>
      </c>
    </row>
    <row r="203" spans="2:15" x14ac:dyDescent="0.35">
      <c r="B203" s="31" t="s">
        <v>80</v>
      </c>
      <c r="C203" s="139">
        <v>177562</v>
      </c>
      <c r="D203" s="109">
        <v>42038924</v>
      </c>
      <c r="E203" s="132">
        <v>3.115558305266181E-2</v>
      </c>
      <c r="F203" s="139">
        <v>158908</v>
      </c>
      <c r="G203" s="109">
        <v>37630659</v>
      </c>
      <c r="H203" s="132">
        <v>2.7540337966770367E-2</v>
      </c>
      <c r="I203" s="139">
        <v>165505</v>
      </c>
      <c r="J203" s="109">
        <v>41651788</v>
      </c>
      <c r="K203" s="132">
        <v>3.0512420239447811E-2</v>
      </c>
    </row>
    <row r="204" spans="2:15" x14ac:dyDescent="0.35">
      <c r="B204" s="28" t="s">
        <v>24</v>
      </c>
      <c r="C204" s="92">
        <v>5541874</v>
      </c>
      <c r="D204" s="108">
        <v>387001008</v>
      </c>
      <c r="E204" s="140">
        <v>5.8226627601875032E-2</v>
      </c>
      <c r="F204" s="92">
        <v>6227867</v>
      </c>
      <c r="G204" s="108">
        <v>439235645</v>
      </c>
      <c r="H204" s="140">
        <v>6.2353104745237989E-2</v>
      </c>
      <c r="I204" s="92">
        <v>7236600</v>
      </c>
      <c r="J204" s="108">
        <v>469901719</v>
      </c>
      <c r="K204" s="140">
        <v>6.3865658253062063E-2</v>
      </c>
    </row>
    <row r="205" spans="2:15" x14ac:dyDescent="0.35">
      <c r="B205" s="52" t="s">
        <v>38</v>
      </c>
      <c r="C205" s="131"/>
      <c r="D205" s="131"/>
      <c r="E205" s="131"/>
      <c r="F205" s="131"/>
      <c r="G205" s="131"/>
      <c r="H205" s="131"/>
      <c r="I205" s="131"/>
      <c r="J205" s="131"/>
      <c r="K205" s="131"/>
      <c r="L205" s="131"/>
      <c r="M205" s="131"/>
      <c r="N205" s="131"/>
      <c r="O205" s="131"/>
    </row>
    <row r="206" spans="2:15" x14ac:dyDescent="0.35">
      <c r="B206" s="34" t="s">
        <v>29</v>
      </c>
      <c r="C206" s="131"/>
      <c r="D206" s="131"/>
      <c r="E206" s="131"/>
      <c r="F206" s="131"/>
      <c r="G206" s="131"/>
      <c r="H206" s="131"/>
      <c r="I206" s="131"/>
      <c r="J206" s="131"/>
      <c r="K206" s="131"/>
      <c r="L206" s="131"/>
      <c r="M206" s="131"/>
      <c r="N206" s="131"/>
      <c r="O206" s="131"/>
    </row>
    <row r="207" spans="2:15" x14ac:dyDescent="0.35">
      <c r="B207" s="34"/>
      <c r="C207" s="131"/>
      <c r="D207" s="131"/>
      <c r="E207" s="131"/>
      <c r="F207" s="131"/>
      <c r="G207" s="131"/>
      <c r="H207" s="131"/>
      <c r="I207" s="131"/>
      <c r="J207" s="131"/>
      <c r="K207" s="131"/>
      <c r="L207" s="131"/>
      <c r="M207" s="131"/>
      <c r="N207" s="131"/>
      <c r="O207" s="131"/>
    </row>
    <row r="208" spans="2:15" x14ac:dyDescent="0.35">
      <c r="B208" s="2" t="s">
        <v>89</v>
      </c>
      <c r="C208" s="131"/>
      <c r="D208" s="131"/>
      <c r="E208" s="131"/>
      <c r="F208" s="131"/>
      <c r="G208" s="131"/>
      <c r="H208" s="131"/>
      <c r="I208" s="131"/>
      <c r="J208" s="131"/>
      <c r="K208" s="131"/>
      <c r="L208" s="131"/>
      <c r="M208" s="131"/>
      <c r="N208" s="131"/>
      <c r="O208" s="131"/>
    </row>
    <row r="209" spans="2:15" x14ac:dyDescent="0.35">
      <c r="B209" s="3" t="s">
        <v>87</v>
      </c>
      <c r="C209" s="131"/>
      <c r="D209" s="131"/>
      <c r="E209" s="131"/>
      <c r="F209" s="131"/>
      <c r="G209" s="131"/>
      <c r="H209" s="131"/>
      <c r="I209" s="131"/>
      <c r="J209" s="131"/>
      <c r="K209" s="131"/>
      <c r="L209" s="131"/>
      <c r="M209" s="131"/>
      <c r="N209" s="131"/>
      <c r="O209" s="131"/>
    </row>
    <row r="210" spans="2:15" x14ac:dyDescent="0.35">
      <c r="B210" s="4"/>
      <c r="C210" s="955">
        <v>2020</v>
      </c>
      <c r="D210" s="955"/>
      <c r="E210" s="955"/>
      <c r="F210" s="955">
        <v>2021</v>
      </c>
      <c r="G210" s="955"/>
      <c r="H210" s="955"/>
      <c r="I210" s="955">
        <v>2022</v>
      </c>
      <c r="J210" s="955"/>
      <c r="K210" s="955"/>
      <c r="L210" s="131"/>
      <c r="M210" s="131"/>
      <c r="N210" s="131"/>
      <c r="O210" s="131"/>
    </row>
    <row r="211" spans="2:15" ht="27" x14ac:dyDescent="0.35">
      <c r="B211" s="114"/>
      <c r="C211" s="6" t="s">
        <v>49</v>
      </c>
      <c r="D211" s="141" t="s">
        <v>50</v>
      </c>
      <c r="E211" s="141" t="s">
        <v>88</v>
      </c>
      <c r="F211" s="141" t="s">
        <v>49</v>
      </c>
      <c r="G211" s="141" t="s">
        <v>50</v>
      </c>
      <c r="H211" s="141" t="s">
        <v>88</v>
      </c>
      <c r="I211" s="141" t="s">
        <v>49</v>
      </c>
      <c r="J211" s="141" t="s">
        <v>50</v>
      </c>
      <c r="K211" s="141" t="s">
        <v>88</v>
      </c>
      <c r="L211" s="131"/>
      <c r="M211" s="131"/>
      <c r="N211" s="131"/>
      <c r="O211" s="131"/>
    </row>
    <row r="212" spans="2:15" x14ac:dyDescent="0.35">
      <c r="B212" s="11" t="s">
        <v>72</v>
      </c>
      <c r="C212" s="133">
        <v>972228</v>
      </c>
      <c r="D212" s="134">
        <v>47994762</v>
      </c>
      <c r="E212" s="132">
        <v>1.1316699542464229E-2</v>
      </c>
      <c r="F212" s="94">
        <v>942376</v>
      </c>
      <c r="G212" s="109">
        <v>52426587</v>
      </c>
      <c r="H212" s="132">
        <v>1.1035323444956094E-2</v>
      </c>
      <c r="I212" s="94">
        <v>1055575</v>
      </c>
      <c r="J212" s="109">
        <v>62861464</v>
      </c>
      <c r="K212" s="132">
        <v>1.16950723297168E-2</v>
      </c>
      <c r="L212" s="131"/>
      <c r="M212" s="131"/>
      <c r="N212" s="131"/>
      <c r="O212" s="131"/>
    </row>
    <row r="213" spans="2:15" x14ac:dyDescent="0.35">
      <c r="B213" s="17" t="s">
        <v>73</v>
      </c>
      <c r="C213" s="86">
        <v>537061</v>
      </c>
      <c r="D213" s="101">
        <v>11292261</v>
      </c>
      <c r="E213" s="135">
        <v>1.4174794779860592E-2</v>
      </c>
      <c r="F213" s="142">
        <v>604278</v>
      </c>
      <c r="G213" s="101">
        <v>16274668</v>
      </c>
      <c r="H213" s="135">
        <v>1.3011155345979101E-2</v>
      </c>
      <c r="I213" s="142">
        <v>796027</v>
      </c>
      <c r="J213" s="101">
        <v>23047180</v>
      </c>
      <c r="K213" s="135">
        <v>1.55717251981405E-2</v>
      </c>
      <c r="L213" s="131"/>
      <c r="M213" s="131"/>
      <c r="N213" s="131"/>
      <c r="O213" s="131"/>
    </row>
    <row r="214" spans="2:15" x14ac:dyDescent="0.35">
      <c r="B214" s="21" t="s">
        <v>74</v>
      </c>
      <c r="C214" s="86">
        <v>33761</v>
      </c>
      <c r="D214" s="101">
        <v>2792574</v>
      </c>
      <c r="E214" s="135">
        <v>0.10211751021059548</v>
      </c>
      <c r="F214" s="142">
        <v>83266</v>
      </c>
      <c r="G214" s="101">
        <v>5610270</v>
      </c>
      <c r="H214" s="135">
        <v>7.3850742624782167E-2</v>
      </c>
      <c r="I214" s="142">
        <v>162869</v>
      </c>
      <c r="J214" s="101">
        <v>10942984</v>
      </c>
      <c r="K214" s="135">
        <v>6.1007573329996401E-2</v>
      </c>
      <c r="L214" s="131"/>
      <c r="M214" s="131"/>
      <c r="N214" s="131"/>
      <c r="O214" s="131"/>
    </row>
    <row r="215" spans="2:15" x14ac:dyDescent="0.35">
      <c r="B215" s="11" t="s">
        <v>75</v>
      </c>
      <c r="C215" s="88">
        <v>411344</v>
      </c>
      <c r="D215" s="103">
        <v>26899103</v>
      </c>
      <c r="E215" s="136">
        <v>0.35543791768486288</v>
      </c>
      <c r="F215" s="143">
        <v>124596</v>
      </c>
      <c r="G215" s="103">
        <v>22193382</v>
      </c>
      <c r="H215" s="136">
        <v>0.2775904140400331</v>
      </c>
      <c r="I215" s="143">
        <v>174364</v>
      </c>
      <c r="J215" s="103">
        <v>42028102</v>
      </c>
      <c r="K215" s="136">
        <v>0.247298830664057</v>
      </c>
      <c r="L215" s="131"/>
      <c r="M215" s="131"/>
      <c r="N215" s="131"/>
      <c r="O215" s="131"/>
    </row>
    <row r="216" spans="2:15" x14ac:dyDescent="0.35">
      <c r="B216" s="11" t="s">
        <v>76</v>
      </c>
      <c r="C216" s="88">
        <v>6037565</v>
      </c>
      <c r="D216" s="103">
        <v>364595450</v>
      </c>
      <c r="E216" s="136">
        <v>0.24876283014618988</v>
      </c>
      <c r="F216" s="143">
        <v>5697780</v>
      </c>
      <c r="G216" s="103">
        <v>346790316</v>
      </c>
      <c r="H216" s="136">
        <v>0.19586450202093669</v>
      </c>
      <c r="I216" s="143">
        <v>5463049</v>
      </c>
      <c r="J216" s="103">
        <v>315696257</v>
      </c>
      <c r="K216" s="136">
        <v>0.16492495296422</v>
      </c>
      <c r="L216" s="131"/>
      <c r="M216" s="131"/>
      <c r="N216" s="131"/>
      <c r="O216" s="131"/>
    </row>
    <row r="217" spans="2:15" x14ac:dyDescent="0.35">
      <c r="B217" s="17" t="s">
        <v>77</v>
      </c>
      <c r="C217" s="137" t="s">
        <v>34</v>
      </c>
      <c r="D217" s="102" t="s">
        <v>34</v>
      </c>
      <c r="E217" s="138" t="s">
        <v>34</v>
      </c>
      <c r="F217" s="86">
        <v>496017</v>
      </c>
      <c r="G217" s="101">
        <v>103029680</v>
      </c>
      <c r="H217" s="135">
        <v>0.1208961464997494</v>
      </c>
      <c r="I217" s="86">
        <v>624473</v>
      </c>
      <c r="J217" s="101">
        <v>124258815</v>
      </c>
      <c r="K217" s="135">
        <v>0.11024283418134399</v>
      </c>
      <c r="L217" s="131"/>
      <c r="M217" s="131"/>
      <c r="N217" s="131"/>
      <c r="O217" s="131"/>
    </row>
    <row r="218" spans="2:15" x14ac:dyDescent="0.35">
      <c r="B218" s="17" t="s">
        <v>78</v>
      </c>
      <c r="C218" s="137" t="s">
        <v>34</v>
      </c>
      <c r="D218" s="102" t="s">
        <v>34</v>
      </c>
      <c r="E218" s="138" t="s">
        <v>34</v>
      </c>
      <c r="F218" s="142">
        <v>364223</v>
      </c>
      <c r="G218" s="101">
        <v>26046078</v>
      </c>
      <c r="H218" s="135">
        <v>0.13517852964280189</v>
      </c>
      <c r="I218" s="142">
        <v>625296</v>
      </c>
      <c r="J218" s="101">
        <v>25695176</v>
      </c>
      <c r="K218" s="135">
        <v>9.4845777499363404E-2</v>
      </c>
      <c r="L218" s="131"/>
      <c r="M218" s="131"/>
      <c r="N218" s="131"/>
      <c r="O218" s="131"/>
    </row>
    <row r="219" spans="2:15" x14ac:dyDescent="0.35">
      <c r="B219" s="17" t="s">
        <v>79</v>
      </c>
      <c r="C219" s="137" t="s">
        <v>34</v>
      </c>
      <c r="D219" s="102" t="s">
        <v>34</v>
      </c>
      <c r="E219" s="138" t="s">
        <v>34</v>
      </c>
      <c r="F219" s="142">
        <v>4837540</v>
      </c>
      <c r="G219" s="101">
        <v>217714555</v>
      </c>
      <c r="H219" s="135">
        <v>0.30001998128202162</v>
      </c>
      <c r="I219" s="142">
        <v>4213280</v>
      </c>
      <c r="J219" s="101">
        <v>165742266</v>
      </c>
      <c r="K219" s="135">
        <v>0.321125911794233</v>
      </c>
      <c r="L219" s="131"/>
      <c r="M219" s="131"/>
      <c r="N219" s="131"/>
      <c r="O219" s="131"/>
    </row>
    <row r="220" spans="2:15" x14ac:dyDescent="0.35">
      <c r="B220" s="31" t="s">
        <v>80</v>
      </c>
      <c r="C220" s="139">
        <v>113067</v>
      </c>
      <c r="D220" s="109">
        <v>33950879</v>
      </c>
      <c r="E220" s="132">
        <v>2.9278547716081904E-2</v>
      </c>
      <c r="F220" s="139">
        <v>129083</v>
      </c>
      <c r="G220" s="109">
        <v>42950169</v>
      </c>
      <c r="H220" s="132">
        <v>3.4674242905421523E-2</v>
      </c>
      <c r="I220" s="139">
        <v>123574</v>
      </c>
      <c r="J220" s="109">
        <v>43148054</v>
      </c>
      <c r="K220" s="132">
        <v>3.24716715560232E-2</v>
      </c>
      <c r="L220" s="131"/>
      <c r="M220" s="131"/>
      <c r="N220" s="131"/>
      <c r="O220" s="131"/>
    </row>
    <row r="221" spans="2:15" x14ac:dyDescent="0.35">
      <c r="B221" s="28" t="s">
        <v>24</v>
      </c>
      <c r="C221" s="92">
        <v>7534204</v>
      </c>
      <c r="D221" s="108">
        <v>473440194</v>
      </c>
      <c r="E221" s="140">
        <v>6.8199864898873225E-2</v>
      </c>
      <c r="F221" s="92">
        <v>6893835</v>
      </c>
      <c r="G221" s="108">
        <v>464360454</v>
      </c>
      <c r="H221" s="140">
        <v>5.9229752185549642E-2</v>
      </c>
      <c r="I221" s="92">
        <v>6816562</v>
      </c>
      <c r="J221" s="108">
        <v>463733877</v>
      </c>
      <c r="K221" s="140">
        <v>5.27692348668009E-2</v>
      </c>
      <c r="L221" s="131"/>
      <c r="M221" s="131"/>
      <c r="N221" s="131"/>
      <c r="O221" s="131"/>
    </row>
    <row r="222" spans="2:15" x14ac:dyDescent="0.35">
      <c r="B222" s="52" t="s">
        <v>38</v>
      </c>
      <c r="C222" s="131"/>
      <c r="D222" s="131"/>
      <c r="E222" s="131"/>
      <c r="F222" s="131"/>
      <c r="G222" s="131"/>
      <c r="H222" s="131"/>
      <c r="I222" s="131"/>
      <c r="J222" s="131"/>
      <c r="K222" s="131"/>
      <c r="L222" s="131"/>
      <c r="M222" s="131"/>
      <c r="N222" s="131"/>
      <c r="O222" s="131"/>
    </row>
    <row r="223" spans="2:15" x14ac:dyDescent="0.35">
      <c r="B223" s="34" t="s">
        <v>29</v>
      </c>
      <c r="C223" s="131"/>
      <c r="D223" s="131"/>
      <c r="E223" s="131"/>
      <c r="F223" s="131"/>
      <c r="G223" s="131"/>
      <c r="H223" s="131"/>
      <c r="I223" s="131"/>
      <c r="J223" s="131"/>
      <c r="K223" s="131"/>
      <c r="L223" s="131"/>
      <c r="M223" s="131"/>
      <c r="N223" s="131"/>
      <c r="O223" s="131"/>
    </row>
    <row r="224" spans="2:15" x14ac:dyDescent="0.35">
      <c r="B224" s="34"/>
      <c r="E224" s="62"/>
      <c r="I224" s="62"/>
      <c r="J224" s="62"/>
      <c r="K224" s="62"/>
      <c r="L224" s="62"/>
      <c r="O224" s="131"/>
    </row>
    <row r="225" spans="2:15" x14ac:dyDescent="0.35">
      <c r="B225" s="2" t="s">
        <v>90</v>
      </c>
      <c r="N225" s="954" t="s">
        <v>2</v>
      </c>
      <c r="O225" s="954"/>
    </row>
    <row r="226" spans="2:15" x14ac:dyDescent="0.35">
      <c r="B226" s="3" t="s">
        <v>91</v>
      </c>
    </row>
    <row r="227" spans="2:15" x14ac:dyDescent="0.35">
      <c r="B227" s="144"/>
      <c r="C227" s="968" t="s">
        <v>92</v>
      </c>
      <c r="D227" s="968"/>
      <c r="E227" s="968"/>
      <c r="F227" s="968"/>
      <c r="G227" s="968" t="s">
        <v>93</v>
      </c>
      <c r="H227" s="968"/>
      <c r="I227" s="968"/>
      <c r="J227" s="968"/>
    </row>
    <row r="228" spans="2:15" x14ac:dyDescent="0.35">
      <c r="B228" s="15"/>
      <c r="C228" s="970" t="s">
        <v>49</v>
      </c>
      <c r="D228" s="970"/>
      <c r="E228" s="970" t="s">
        <v>50</v>
      </c>
      <c r="F228" s="970"/>
      <c r="G228" s="970" t="s">
        <v>49</v>
      </c>
      <c r="H228" s="970"/>
      <c r="I228" s="970" t="s">
        <v>50</v>
      </c>
      <c r="J228" s="970"/>
    </row>
    <row r="229" spans="2:15" x14ac:dyDescent="0.35">
      <c r="B229" s="114"/>
      <c r="C229" s="141" t="s">
        <v>94</v>
      </c>
      <c r="D229" s="141" t="s">
        <v>9</v>
      </c>
      <c r="E229" s="141" t="s">
        <v>71</v>
      </c>
      <c r="F229" s="141" t="s">
        <v>9</v>
      </c>
      <c r="G229" s="141" t="s">
        <v>94</v>
      </c>
      <c r="H229" s="141" t="s">
        <v>9</v>
      </c>
      <c r="I229" s="141" t="s">
        <v>71</v>
      </c>
      <c r="J229" s="141" t="s">
        <v>9</v>
      </c>
    </row>
    <row r="230" spans="2:15" x14ac:dyDescent="0.35">
      <c r="B230" s="31" t="s">
        <v>72</v>
      </c>
      <c r="C230" s="145">
        <v>866905</v>
      </c>
      <c r="D230" s="146">
        <v>82.126329251829603</v>
      </c>
      <c r="E230" s="145">
        <v>46823896</v>
      </c>
      <c r="F230" s="146">
        <v>74.487441145182402</v>
      </c>
      <c r="G230" s="145">
        <v>13297</v>
      </c>
      <c r="H230" s="146">
        <v>1.25969258461028</v>
      </c>
      <c r="I230" s="145">
        <v>1741496</v>
      </c>
      <c r="J230" s="146">
        <v>2.7703713677428801</v>
      </c>
    </row>
    <row r="231" spans="2:15" x14ac:dyDescent="0.35">
      <c r="B231" s="17" t="s">
        <v>73</v>
      </c>
      <c r="C231" s="147">
        <v>668928</v>
      </c>
      <c r="D231" s="148">
        <v>84.033330527733398</v>
      </c>
      <c r="E231" s="147">
        <v>16525341</v>
      </c>
      <c r="F231" s="148">
        <v>71.702225608512606</v>
      </c>
      <c r="G231" s="147">
        <v>3742</v>
      </c>
      <c r="H231" s="148">
        <v>0.47008455743335298</v>
      </c>
      <c r="I231" s="147">
        <v>61150</v>
      </c>
      <c r="J231" s="148">
        <v>0.265325302271254</v>
      </c>
    </row>
    <row r="232" spans="2:15" x14ac:dyDescent="0.35">
      <c r="B232" s="21" t="s">
        <v>74</v>
      </c>
      <c r="C232" s="147">
        <v>86789</v>
      </c>
      <c r="D232" s="148">
        <v>53.2876115160037</v>
      </c>
      <c r="E232" s="147">
        <v>6277156</v>
      </c>
      <c r="F232" s="148">
        <v>57.362379402181297</v>
      </c>
      <c r="G232" s="147">
        <v>229</v>
      </c>
      <c r="H232" s="148">
        <v>0.14060379814452101</v>
      </c>
      <c r="I232" s="147">
        <v>7819</v>
      </c>
      <c r="J232" s="148">
        <v>7.1452174288110099E-2</v>
      </c>
    </row>
    <row r="233" spans="2:15" x14ac:dyDescent="0.35">
      <c r="B233" s="31" t="s">
        <v>75</v>
      </c>
      <c r="C233" s="145">
        <v>1370</v>
      </c>
      <c r="D233" s="146">
        <v>0.78571264710605404</v>
      </c>
      <c r="E233" s="145">
        <v>479506</v>
      </c>
      <c r="F233" s="146">
        <v>1.1409175698678899</v>
      </c>
      <c r="G233" s="145">
        <v>47</v>
      </c>
      <c r="H233" s="146">
        <v>2.6955105411667499E-2</v>
      </c>
      <c r="I233" s="145">
        <v>13687</v>
      </c>
      <c r="J233" s="146">
        <v>3.2566305278311197E-2</v>
      </c>
    </row>
    <row r="234" spans="2:15" x14ac:dyDescent="0.35">
      <c r="B234" s="25" t="s">
        <v>76</v>
      </c>
      <c r="C234" s="145">
        <v>76819</v>
      </c>
      <c r="D234" s="146">
        <v>1.4061561593168901</v>
      </c>
      <c r="E234" s="145">
        <v>4743859</v>
      </c>
      <c r="F234" s="146">
        <v>1.5026655827598201</v>
      </c>
      <c r="G234" s="145">
        <v>3180</v>
      </c>
      <c r="H234" s="146">
        <v>5.8209252745124597E-2</v>
      </c>
      <c r="I234" s="145">
        <v>151727</v>
      </c>
      <c r="J234" s="146">
        <v>4.8061070296440002E-2</v>
      </c>
    </row>
    <row r="235" spans="2:15" x14ac:dyDescent="0.35">
      <c r="B235" s="17" t="s">
        <v>77</v>
      </c>
      <c r="C235" s="147">
        <v>6791</v>
      </c>
      <c r="D235" s="148">
        <v>1.08747696057316</v>
      </c>
      <c r="E235" s="147">
        <v>1147008</v>
      </c>
      <c r="F235" s="148">
        <v>0.92307978311236905</v>
      </c>
      <c r="G235" s="147">
        <v>294</v>
      </c>
      <c r="H235" s="148">
        <v>4.7079697601017198E-2</v>
      </c>
      <c r="I235" s="147">
        <v>64074</v>
      </c>
      <c r="J235" s="148">
        <v>5.1564953359647003E-2</v>
      </c>
    </row>
    <row r="236" spans="2:15" x14ac:dyDescent="0.35">
      <c r="B236" s="17" t="s">
        <v>78</v>
      </c>
      <c r="C236" s="147">
        <v>3428</v>
      </c>
      <c r="D236" s="148">
        <v>0.54822036283616105</v>
      </c>
      <c r="E236" s="147">
        <v>144810</v>
      </c>
      <c r="F236" s="148">
        <v>0.56356881929900005</v>
      </c>
      <c r="G236" s="147">
        <v>305</v>
      </c>
      <c r="H236" s="148">
        <v>4.8776899260510202E-2</v>
      </c>
      <c r="I236" s="147">
        <v>6999</v>
      </c>
      <c r="J236" s="148">
        <v>2.72385758322885E-2</v>
      </c>
    </row>
    <row r="237" spans="2:15" x14ac:dyDescent="0.35">
      <c r="B237" s="17" t="s">
        <v>79</v>
      </c>
      <c r="C237" s="147">
        <v>66600</v>
      </c>
      <c r="D237" s="148">
        <v>1.5807162115976201</v>
      </c>
      <c r="E237" s="147">
        <v>3452041</v>
      </c>
      <c r="F237" s="148">
        <v>2.0827765200217501</v>
      </c>
      <c r="G237" s="147">
        <v>2581</v>
      </c>
      <c r="H237" s="148">
        <v>6.1258686818820497E-2</v>
      </c>
      <c r="I237" s="147">
        <v>80654</v>
      </c>
      <c r="J237" s="148">
        <v>4.8662300779693697E-2</v>
      </c>
    </row>
    <row r="238" spans="2:15" x14ac:dyDescent="0.35">
      <c r="B238" s="31" t="s">
        <v>80</v>
      </c>
      <c r="C238" s="149">
        <v>116493</v>
      </c>
      <c r="D238" s="150">
        <v>94.269830223186105</v>
      </c>
      <c r="E238" s="149">
        <v>41067086</v>
      </c>
      <c r="F238" s="150">
        <v>95.177145184809504</v>
      </c>
      <c r="G238" s="149">
        <v>3663</v>
      </c>
      <c r="H238" s="150">
        <v>2.9642157735446002</v>
      </c>
      <c r="I238" s="149">
        <v>1448725</v>
      </c>
      <c r="J238" s="150">
        <v>3.35756741196254</v>
      </c>
    </row>
    <row r="239" spans="2:15" x14ac:dyDescent="0.35">
      <c r="B239" s="28" t="s">
        <v>24</v>
      </c>
      <c r="C239" s="151">
        <v>1061587</v>
      </c>
      <c r="D239" s="152">
        <v>15.5736425488391</v>
      </c>
      <c r="E239" s="151">
        <v>93114347</v>
      </c>
      <c r="F239" s="152">
        <v>20.0792634780918</v>
      </c>
      <c r="G239" s="151">
        <v>20187</v>
      </c>
      <c r="H239" s="152">
        <v>0.296146356477063</v>
      </c>
      <c r="I239" s="151">
        <v>3355635</v>
      </c>
      <c r="J239" s="152">
        <v>0.723612219514426</v>
      </c>
    </row>
    <row r="240" spans="2:15" x14ac:dyDescent="0.35">
      <c r="B240" s="34" t="s">
        <v>29</v>
      </c>
    </row>
    <row r="241" spans="2:10" x14ac:dyDescent="0.35">
      <c r="B241" s="34"/>
      <c r="J241" s="63" t="s">
        <v>44</v>
      </c>
    </row>
    <row r="242" spans="2:10" x14ac:dyDescent="0.35">
      <c r="B242" s="2" t="s">
        <v>95</v>
      </c>
    </row>
    <row r="243" spans="2:10" x14ac:dyDescent="0.35">
      <c r="B243" s="3" t="s">
        <v>91</v>
      </c>
    </row>
    <row r="244" spans="2:10" x14ac:dyDescent="0.35">
      <c r="B244" s="144"/>
      <c r="C244" s="968" t="s">
        <v>96</v>
      </c>
      <c r="D244" s="968"/>
      <c r="E244" s="968"/>
      <c r="F244" s="968"/>
      <c r="G244" s="968" t="s">
        <v>97</v>
      </c>
      <c r="H244" s="968"/>
      <c r="I244" s="968"/>
      <c r="J244" s="968"/>
    </row>
    <row r="245" spans="2:10" x14ac:dyDescent="0.35">
      <c r="B245" s="15"/>
      <c r="C245" s="970" t="s">
        <v>49</v>
      </c>
      <c r="D245" s="970"/>
      <c r="E245" s="970" t="s">
        <v>50</v>
      </c>
      <c r="F245" s="970"/>
      <c r="G245" s="970" t="s">
        <v>49</v>
      </c>
      <c r="H245" s="970"/>
      <c r="I245" s="970" t="s">
        <v>50</v>
      </c>
      <c r="J245" s="970"/>
    </row>
    <row r="246" spans="2:10" x14ac:dyDescent="0.35">
      <c r="B246" s="114"/>
      <c r="C246" s="141" t="s">
        <v>94</v>
      </c>
      <c r="D246" s="141" t="s">
        <v>9</v>
      </c>
      <c r="E246" s="141" t="s">
        <v>71</v>
      </c>
      <c r="F246" s="141" t="s">
        <v>9</v>
      </c>
      <c r="G246" s="141" t="s">
        <v>94</v>
      </c>
      <c r="H246" s="141" t="s">
        <v>9</v>
      </c>
      <c r="I246" s="141" t="s">
        <v>71</v>
      </c>
      <c r="J246" s="141" t="s">
        <v>9</v>
      </c>
    </row>
    <row r="247" spans="2:10" x14ac:dyDescent="0.35">
      <c r="B247" s="31" t="s">
        <v>72</v>
      </c>
      <c r="C247" s="145">
        <v>83287</v>
      </c>
      <c r="D247" s="146">
        <v>7.8902020225943197</v>
      </c>
      <c r="E247" s="145">
        <v>4773344</v>
      </c>
      <c r="F247" s="146">
        <v>7.5934343495404404</v>
      </c>
      <c r="G247" s="145">
        <v>15936</v>
      </c>
      <c r="H247" s="146">
        <v>1.5096985055538501</v>
      </c>
      <c r="I247" s="145">
        <v>1904050</v>
      </c>
      <c r="J247" s="146">
        <v>3.02896222716035</v>
      </c>
    </row>
    <row r="248" spans="2:10" x14ac:dyDescent="0.35">
      <c r="B248" s="17" t="s">
        <v>73</v>
      </c>
      <c r="C248" s="147">
        <v>52922</v>
      </c>
      <c r="D248" s="148">
        <v>6.6482669557690901</v>
      </c>
      <c r="E248" s="147">
        <v>2551297</v>
      </c>
      <c r="F248" s="148">
        <v>11.0698879429067</v>
      </c>
      <c r="G248" s="147">
        <v>9153</v>
      </c>
      <c r="H248" s="148">
        <v>1.1498353699057899</v>
      </c>
      <c r="I248" s="147">
        <v>462310</v>
      </c>
      <c r="J248" s="148">
        <v>2.0059287079807602</v>
      </c>
    </row>
    <row r="249" spans="2:10" x14ac:dyDescent="0.35">
      <c r="B249" s="21" t="s">
        <v>74</v>
      </c>
      <c r="C249" s="147">
        <v>31560</v>
      </c>
      <c r="D249" s="148">
        <v>19.377536547777702</v>
      </c>
      <c r="E249" s="147">
        <v>1713843</v>
      </c>
      <c r="F249" s="148">
        <v>15.6615690930371</v>
      </c>
      <c r="G249" s="147">
        <v>4061</v>
      </c>
      <c r="H249" s="148">
        <v>2.4934149531218299</v>
      </c>
      <c r="I249" s="147">
        <v>311402</v>
      </c>
      <c r="J249" s="148">
        <v>2.8456771937160799</v>
      </c>
    </row>
    <row r="250" spans="2:10" x14ac:dyDescent="0.35">
      <c r="B250" s="31" t="s">
        <v>75</v>
      </c>
      <c r="C250" s="145">
        <v>427</v>
      </c>
      <c r="D250" s="146">
        <v>0.24489000022940499</v>
      </c>
      <c r="E250" s="145">
        <v>132809</v>
      </c>
      <c r="F250" s="146">
        <v>0.316000470351956</v>
      </c>
      <c r="G250" s="145">
        <v>172272</v>
      </c>
      <c r="H250" s="146">
        <v>98.800211052740295</v>
      </c>
      <c r="I250" s="145">
        <v>41353289</v>
      </c>
      <c r="J250" s="146">
        <v>98.394376695859293</v>
      </c>
    </row>
    <row r="251" spans="2:10" x14ac:dyDescent="0.35">
      <c r="B251" s="25" t="s">
        <v>76</v>
      </c>
      <c r="C251" s="145">
        <v>55226</v>
      </c>
      <c r="D251" s="146">
        <v>1.0109006893403301</v>
      </c>
      <c r="E251" s="145">
        <v>3525928</v>
      </c>
      <c r="F251" s="146">
        <v>1.1168735522892199</v>
      </c>
      <c r="G251" s="145">
        <v>5312602</v>
      </c>
      <c r="H251" s="146">
        <v>97.246098286872396</v>
      </c>
      <c r="I251" s="145">
        <v>304871841</v>
      </c>
      <c r="J251" s="146">
        <v>96.571256148912795</v>
      </c>
    </row>
    <row r="252" spans="2:10" x14ac:dyDescent="0.35">
      <c r="B252" s="17" t="s">
        <v>77</v>
      </c>
      <c r="C252" s="147">
        <v>510</v>
      </c>
      <c r="D252" s="148">
        <v>8.1668863185438006E-2</v>
      </c>
      <c r="E252" s="147">
        <v>227034</v>
      </c>
      <c r="F252" s="148">
        <v>0.18271057872232199</v>
      </c>
      <c r="G252" s="147">
        <v>615959</v>
      </c>
      <c r="H252" s="148">
        <v>98.636610389880801</v>
      </c>
      <c r="I252" s="147">
        <v>122239678</v>
      </c>
      <c r="J252" s="148">
        <v>98.375055323036904</v>
      </c>
    </row>
    <row r="253" spans="2:10" x14ac:dyDescent="0.35">
      <c r="B253" s="17" t="s">
        <v>78</v>
      </c>
      <c r="C253" s="147">
        <v>204</v>
      </c>
      <c r="D253" s="148">
        <v>3.2624549013587197E-2</v>
      </c>
      <c r="E253" s="147">
        <v>14171</v>
      </c>
      <c r="F253" s="148">
        <v>5.5150429792736197E-2</v>
      </c>
      <c r="G253" s="147">
        <v>621048</v>
      </c>
      <c r="H253" s="148">
        <v>99.320641744070002</v>
      </c>
      <c r="I253" s="147">
        <v>25491728</v>
      </c>
      <c r="J253" s="148">
        <v>99.208224921284796</v>
      </c>
    </row>
    <row r="254" spans="2:10" x14ac:dyDescent="0.35">
      <c r="B254" s="17" t="s">
        <v>79</v>
      </c>
      <c r="C254" s="147">
        <v>54512</v>
      </c>
      <c r="D254" s="148">
        <v>1.29381384574488</v>
      </c>
      <c r="E254" s="147">
        <v>3284723</v>
      </c>
      <c r="F254" s="148">
        <v>1.98182580658092</v>
      </c>
      <c r="G254" s="147">
        <v>4075595</v>
      </c>
      <c r="H254" s="148">
        <v>96.732118444537306</v>
      </c>
      <c r="I254" s="147">
        <v>157140435</v>
      </c>
      <c r="J254" s="148">
        <v>94.810116207775295</v>
      </c>
    </row>
    <row r="255" spans="2:10" x14ac:dyDescent="0.35">
      <c r="B255" s="31" t="s">
        <v>80</v>
      </c>
      <c r="C255" s="149">
        <v>690</v>
      </c>
      <c r="D255" s="150">
        <v>0.55836988363247897</v>
      </c>
      <c r="E255" s="149">
        <v>126506</v>
      </c>
      <c r="F255" s="150">
        <v>0.29319051097878002</v>
      </c>
      <c r="G255" s="149">
        <v>325</v>
      </c>
      <c r="H255" s="150">
        <v>0.26300030750805198</v>
      </c>
      <c r="I255" s="149">
        <v>39063</v>
      </c>
      <c r="J255" s="150">
        <v>9.0532472217634705E-2</v>
      </c>
    </row>
    <row r="256" spans="2:10" x14ac:dyDescent="0.35">
      <c r="B256" s="28" t="s">
        <v>24</v>
      </c>
      <c r="C256" s="151">
        <v>139630</v>
      </c>
      <c r="D256" s="152">
        <v>2.04839331029337</v>
      </c>
      <c r="E256" s="151">
        <v>8558587</v>
      </c>
      <c r="F256" s="152">
        <v>1.8455815769525901</v>
      </c>
      <c r="G256" s="151">
        <v>5501135</v>
      </c>
      <c r="H256" s="152">
        <v>80.702486091962498</v>
      </c>
      <c r="I256" s="151">
        <v>348168243</v>
      </c>
      <c r="J256" s="152">
        <v>75.079320331820398</v>
      </c>
    </row>
    <row r="257" spans="2:15" x14ac:dyDescent="0.35">
      <c r="B257" s="34" t="s">
        <v>29</v>
      </c>
    </row>
    <row r="258" spans="2:15" x14ac:dyDescent="0.35">
      <c r="B258" s="34"/>
    </row>
    <row r="259" spans="2:15" x14ac:dyDescent="0.35">
      <c r="B259" s="2" t="s">
        <v>98</v>
      </c>
      <c r="N259" s="954" t="s">
        <v>2</v>
      </c>
      <c r="O259" s="954"/>
    </row>
    <row r="260" spans="2:15" x14ac:dyDescent="0.35">
      <c r="B260" s="3" t="s">
        <v>91</v>
      </c>
    </row>
    <row r="261" spans="2:15" x14ac:dyDescent="0.35">
      <c r="B261" s="144"/>
      <c r="C261" s="968" t="s">
        <v>99</v>
      </c>
      <c r="D261" s="968"/>
      <c r="E261" s="968"/>
      <c r="F261" s="968"/>
      <c r="G261" s="968" t="s">
        <v>100</v>
      </c>
      <c r="H261" s="968"/>
    </row>
    <row r="262" spans="2:15" x14ac:dyDescent="0.35">
      <c r="B262" s="15"/>
      <c r="C262" s="970" t="s">
        <v>49</v>
      </c>
      <c r="D262" s="970"/>
      <c r="E262" s="970" t="s">
        <v>50</v>
      </c>
      <c r="F262" s="970"/>
      <c r="G262" s="970" t="s">
        <v>49</v>
      </c>
      <c r="H262" s="970" t="s">
        <v>50</v>
      </c>
    </row>
    <row r="263" spans="2:15" x14ac:dyDescent="0.35">
      <c r="B263" s="114"/>
      <c r="C263" s="141" t="s">
        <v>94</v>
      </c>
      <c r="D263" s="141" t="s">
        <v>9</v>
      </c>
      <c r="E263" s="141" t="s">
        <v>71</v>
      </c>
      <c r="F263" s="141" t="s">
        <v>9</v>
      </c>
      <c r="G263" s="975"/>
      <c r="H263" s="975"/>
    </row>
    <row r="264" spans="2:15" x14ac:dyDescent="0.35">
      <c r="B264" s="31" t="s">
        <v>72</v>
      </c>
      <c r="C264" s="145">
        <v>76150</v>
      </c>
      <c r="D264" s="146">
        <v>7.2140776354119804</v>
      </c>
      <c r="E264" s="145">
        <v>7618678</v>
      </c>
      <c r="F264" s="146">
        <v>12.119790910374</v>
      </c>
      <c r="G264" s="145">
        <v>1055575</v>
      </c>
      <c r="H264" s="145">
        <v>62861464</v>
      </c>
    </row>
    <row r="265" spans="2:15" x14ac:dyDescent="0.35">
      <c r="B265" s="17" t="s">
        <v>73</v>
      </c>
      <c r="C265" s="147">
        <v>61282</v>
      </c>
      <c r="D265" s="148">
        <v>7.6984825891584103</v>
      </c>
      <c r="E265" s="147">
        <v>3447082</v>
      </c>
      <c r="F265" s="148">
        <v>14.9566324383287</v>
      </c>
      <c r="G265" s="147">
        <v>796027</v>
      </c>
      <c r="H265" s="147">
        <v>23047180</v>
      </c>
    </row>
    <row r="266" spans="2:15" x14ac:dyDescent="0.35">
      <c r="B266" s="21" t="s">
        <v>74</v>
      </c>
      <c r="C266" s="147">
        <v>40230</v>
      </c>
      <c r="D266" s="148">
        <v>24.700833184952302</v>
      </c>
      <c r="E266" s="147">
        <v>2632764</v>
      </c>
      <c r="F266" s="148">
        <v>24.058922136777301</v>
      </c>
      <c r="G266" s="147">
        <v>162869</v>
      </c>
      <c r="H266" s="147">
        <v>10942984</v>
      </c>
    </row>
    <row r="267" spans="2:15" x14ac:dyDescent="0.35">
      <c r="B267" s="31" t="s">
        <v>75</v>
      </c>
      <c r="C267" s="145">
        <v>248</v>
      </c>
      <c r="D267" s="146">
        <v>0.142231194512629</v>
      </c>
      <c r="E267" s="145">
        <v>48811</v>
      </c>
      <c r="F267" s="146">
        <v>0.116138958642482</v>
      </c>
      <c r="G267" s="145">
        <v>174364</v>
      </c>
      <c r="H267" s="145">
        <v>42028102</v>
      </c>
    </row>
    <row r="268" spans="2:15" x14ac:dyDescent="0.35">
      <c r="B268" s="25" t="s">
        <v>76</v>
      </c>
      <c r="C268" s="145">
        <v>15222</v>
      </c>
      <c r="D268" s="146">
        <v>0.27863561172524698</v>
      </c>
      <c r="E268" s="145">
        <v>2402902</v>
      </c>
      <c r="F268" s="146">
        <v>0.76114364574173599</v>
      </c>
      <c r="G268" s="145">
        <v>5463049</v>
      </c>
      <c r="H268" s="145">
        <v>315696257</v>
      </c>
    </row>
    <row r="269" spans="2:15" x14ac:dyDescent="0.35">
      <c r="B269" s="17" t="s">
        <v>77</v>
      </c>
      <c r="C269" s="147">
        <v>919</v>
      </c>
      <c r="D269" s="148">
        <v>0.14716408875964199</v>
      </c>
      <c r="E269" s="147">
        <v>581021</v>
      </c>
      <c r="F269" s="148">
        <v>0.46758936176882099</v>
      </c>
      <c r="G269" s="147">
        <v>624473</v>
      </c>
      <c r="H269" s="147">
        <v>124258815</v>
      </c>
    </row>
    <row r="270" spans="2:15" x14ac:dyDescent="0.35">
      <c r="B270" s="17" t="s">
        <v>78</v>
      </c>
      <c r="C270" s="147">
        <v>311</v>
      </c>
      <c r="D270" s="148">
        <v>4.9736444819733397E-2</v>
      </c>
      <c r="E270" s="147">
        <v>37468</v>
      </c>
      <c r="F270" s="148">
        <v>0.14581725379113999</v>
      </c>
      <c r="G270" s="147">
        <v>625296</v>
      </c>
      <c r="H270" s="147">
        <v>25695176</v>
      </c>
    </row>
    <row r="271" spans="2:15" x14ac:dyDescent="0.35">
      <c r="B271" s="17" t="s">
        <v>79</v>
      </c>
      <c r="C271" s="147">
        <v>13992</v>
      </c>
      <c r="D271" s="148">
        <v>0.332092811301409</v>
      </c>
      <c r="E271" s="147">
        <v>1784413</v>
      </c>
      <c r="F271" s="148">
        <v>1.07661916484236</v>
      </c>
      <c r="G271" s="147">
        <v>4213280</v>
      </c>
      <c r="H271" s="147">
        <v>165742266</v>
      </c>
    </row>
    <row r="272" spans="2:15" x14ac:dyDescent="0.35">
      <c r="B272" s="31" t="s">
        <v>80</v>
      </c>
      <c r="C272" s="149">
        <v>2403</v>
      </c>
      <c r="D272" s="150">
        <v>1.94458381212877</v>
      </c>
      <c r="E272" s="149">
        <v>466674</v>
      </c>
      <c r="F272" s="150">
        <v>1.08156442003155</v>
      </c>
      <c r="G272" s="149">
        <v>123574</v>
      </c>
      <c r="H272" s="149">
        <v>43148054</v>
      </c>
    </row>
    <row r="273" spans="2:15" x14ac:dyDescent="0.35">
      <c r="B273" s="28" t="s">
        <v>24</v>
      </c>
      <c r="C273" s="151">
        <v>94023</v>
      </c>
      <c r="D273" s="152">
        <v>1.37933169242794</v>
      </c>
      <c r="E273" s="151">
        <v>10537065</v>
      </c>
      <c r="F273" s="152">
        <v>2.2722223936208099</v>
      </c>
      <c r="G273" s="151">
        <v>6816562</v>
      </c>
      <c r="H273" s="151">
        <v>463733877</v>
      </c>
    </row>
    <row r="274" spans="2:15" x14ac:dyDescent="0.35">
      <c r="B274" s="34" t="s">
        <v>29</v>
      </c>
      <c r="E274" s="62"/>
      <c r="I274" s="62"/>
      <c r="J274" s="62"/>
      <c r="K274" s="62"/>
      <c r="L274" s="62"/>
      <c r="O274" s="131"/>
    </row>
    <row r="275" spans="2:15" x14ac:dyDescent="0.35">
      <c r="B275" s="34"/>
      <c r="E275" s="62"/>
      <c r="I275" s="62"/>
      <c r="J275" s="62"/>
      <c r="K275" s="62"/>
      <c r="L275" s="62"/>
      <c r="O275" s="131"/>
    </row>
    <row r="276" spans="2:15" x14ac:dyDescent="0.35">
      <c r="B276" s="2" t="s">
        <v>101</v>
      </c>
    </row>
    <row r="277" spans="2:15" x14ac:dyDescent="0.35">
      <c r="B277" s="3" t="s">
        <v>91</v>
      </c>
    </row>
    <row r="278" spans="2:15" x14ac:dyDescent="0.35">
      <c r="B278" s="144"/>
      <c r="C278" s="968" t="s">
        <v>102</v>
      </c>
      <c r="D278" s="968"/>
      <c r="E278" s="968"/>
      <c r="F278" s="968"/>
      <c r="G278" s="968" t="s">
        <v>103</v>
      </c>
      <c r="H278" s="968"/>
      <c r="I278" s="968"/>
      <c r="J278" s="968"/>
    </row>
    <row r="279" spans="2:15" x14ac:dyDescent="0.35">
      <c r="B279" s="15"/>
      <c r="C279" s="970" t="s">
        <v>49</v>
      </c>
      <c r="D279" s="970"/>
      <c r="E279" s="970" t="s">
        <v>50</v>
      </c>
      <c r="F279" s="970"/>
      <c r="G279" s="970" t="s">
        <v>49</v>
      </c>
      <c r="H279" s="970"/>
      <c r="I279" s="970" t="s">
        <v>50</v>
      </c>
      <c r="J279" s="970"/>
    </row>
    <row r="280" spans="2:15" x14ac:dyDescent="0.35">
      <c r="B280" s="154"/>
      <c r="C280" s="141" t="s">
        <v>94</v>
      </c>
      <c r="D280" s="141" t="s">
        <v>9</v>
      </c>
      <c r="E280" s="141" t="s">
        <v>71</v>
      </c>
      <c r="F280" s="141" t="s">
        <v>9</v>
      </c>
      <c r="G280" s="141" t="s">
        <v>94</v>
      </c>
      <c r="H280" s="141" t="s">
        <v>9</v>
      </c>
      <c r="I280" s="141" t="s">
        <v>71</v>
      </c>
      <c r="J280" s="141" t="s">
        <v>9</v>
      </c>
    </row>
    <row r="281" spans="2:15" x14ac:dyDescent="0.35">
      <c r="B281" s="31" t="s">
        <v>72</v>
      </c>
      <c r="C281" s="139">
        <v>989454</v>
      </c>
      <c r="D281" s="155">
        <v>93.736020652251099</v>
      </c>
      <c r="E281" s="156">
        <v>53593598</v>
      </c>
      <c r="F281" s="155">
        <v>85.256681263420802</v>
      </c>
      <c r="G281" s="139">
        <v>40620</v>
      </c>
      <c r="H281" s="155">
        <v>3.8481396395329601</v>
      </c>
      <c r="I281" s="156">
        <v>4166195</v>
      </c>
      <c r="J281" s="155">
        <v>6.6275818838708602</v>
      </c>
    </row>
    <row r="282" spans="2:15" x14ac:dyDescent="0.35">
      <c r="B282" s="17" t="s">
        <v>73</v>
      </c>
      <c r="C282" s="142">
        <v>754985</v>
      </c>
      <c r="D282" s="157">
        <v>94.844144733784105</v>
      </c>
      <c r="E282" s="158">
        <v>20231615</v>
      </c>
      <c r="F282" s="157">
        <v>87.783472858718497</v>
      </c>
      <c r="G282" s="142">
        <v>29368</v>
      </c>
      <c r="H282" s="157">
        <v>3.68932209585856</v>
      </c>
      <c r="I282" s="158">
        <v>1818547</v>
      </c>
      <c r="J282" s="157">
        <v>7.8905401875630803</v>
      </c>
    </row>
    <row r="283" spans="2:15" x14ac:dyDescent="0.35">
      <c r="B283" s="21" t="s">
        <v>74</v>
      </c>
      <c r="C283" s="142">
        <v>152726</v>
      </c>
      <c r="D283" s="157">
        <v>93.772295525852101</v>
      </c>
      <c r="E283" s="158">
        <v>9566583</v>
      </c>
      <c r="F283" s="157">
        <v>87.422068788549794</v>
      </c>
      <c r="G283" s="142">
        <v>5735</v>
      </c>
      <c r="H283" s="157">
        <v>3.5212348574621299</v>
      </c>
      <c r="I283" s="158">
        <v>668917</v>
      </c>
      <c r="J283" s="157">
        <v>6.1127476746744804</v>
      </c>
    </row>
    <row r="284" spans="2:15" x14ac:dyDescent="0.35">
      <c r="B284" s="31" t="s">
        <v>75</v>
      </c>
      <c r="C284" s="143">
        <v>120708</v>
      </c>
      <c r="D284" s="159">
        <v>69.227592851735494</v>
      </c>
      <c r="E284" s="160">
        <v>24857056</v>
      </c>
      <c r="F284" s="159">
        <v>59.143893768983403</v>
      </c>
      <c r="G284" s="143">
        <v>30063</v>
      </c>
      <c r="H284" s="159">
        <v>17.241517744488501</v>
      </c>
      <c r="I284" s="160">
        <v>10076248</v>
      </c>
      <c r="J284" s="159">
        <v>23.975025091544701</v>
      </c>
    </row>
    <row r="285" spans="2:15" x14ac:dyDescent="0.35">
      <c r="B285" s="25" t="s">
        <v>76</v>
      </c>
      <c r="C285" s="143">
        <v>1874565</v>
      </c>
      <c r="D285" s="159">
        <v>34.3135307774102</v>
      </c>
      <c r="E285" s="160">
        <v>145299292</v>
      </c>
      <c r="F285" s="159">
        <v>46.025028418376202</v>
      </c>
      <c r="G285" s="143">
        <v>2287025</v>
      </c>
      <c r="H285" s="159">
        <v>41.863527125603298</v>
      </c>
      <c r="I285" s="160">
        <v>102735078</v>
      </c>
      <c r="J285" s="159">
        <v>32.542380760630898</v>
      </c>
      <c r="L285" s="62"/>
    </row>
    <row r="286" spans="2:15" x14ac:dyDescent="0.35">
      <c r="B286" s="17" t="s">
        <v>77</v>
      </c>
      <c r="C286" s="142">
        <v>314967</v>
      </c>
      <c r="D286" s="157">
        <v>50.437248688093803</v>
      </c>
      <c r="E286" s="158">
        <v>72922674</v>
      </c>
      <c r="F286" s="157">
        <v>58.6861173591588</v>
      </c>
      <c r="G286" s="142">
        <v>220335</v>
      </c>
      <c r="H286" s="157">
        <v>35.283350921496996</v>
      </c>
      <c r="I286" s="158">
        <v>39127248</v>
      </c>
      <c r="J286" s="157">
        <v>31.488508883655498</v>
      </c>
    </row>
    <row r="287" spans="2:15" x14ac:dyDescent="0.35">
      <c r="B287" s="17" t="s">
        <v>78</v>
      </c>
      <c r="C287" s="142">
        <v>342714</v>
      </c>
      <c r="D287" s="157">
        <v>54.808282797267204</v>
      </c>
      <c r="E287" s="158">
        <v>17460124</v>
      </c>
      <c r="F287" s="157">
        <v>67.950980370790205</v>
      </c>
      <c r="G287" s="142">
        <v>204976</v>
      </c>
      <c r="H287" s="157">
        <v>32.780635091220802</v>
      </c>
      <c r="I287" s="158">
        <v>5721496</v>
      </c>
      <c r="J287" s="157">
        <v>22.266809925722999</v>
      </c>
    </row>
    <row r="288" spans="2:15" x14ac:dyDescent="0.35">
      <c r="B288" s="17" t="s">
        <v>79</v>
      </c>
      <c r="C288" s="142">
        <v>1216884</v>
      </c>
      <c r="D288" s="157">
        <v>28.882106102608901</v>
      </c>
      <c r="E288" s="158">
        <v>54916494</v>
      </c>
      <c r="F288" s="157">
        <v>33.133669114913602</v>
      </c>
      <c r="G288" s="142">
        <v>1861714</v>
      </c>
      <c r="H288" s="157">
        <v>44.186809326700299</v>
      </c>
      <c r="I288" s="158">
        <v>57886334</v>
      </c>
      <c r="J288" s="157">
        <v>34.9255113961094</v>
      </c>
    </row>
    <row r="289" spans="2:15" x14ac:dyDescent="0.35">
      <c r="B289" s="31" t="s">
        <v>80</v>
      </c>
      <c r="C289" s="139">
        <v>115643</v>
      </c>
      <c r="D289" s="155">
        <v>93.581983265088098</v>
      </c>
      <c r="E289" s="156">
        <v>41344934</v>
      </c>
      <c r="F289" s="155">
        <v>95.821086160687599</v>
      </c>
      <c r="G289" s="139">
        <v>2887</v>
      </c>
      <c r="H289" s="155">
        <v>2.33625196238691</v>
      </c>
      <c r="I289" s="156">
        <v>863394</v>
      </c>
      <c r="J289" s="155">
        <v>2.0010033360948301</v>
      </c>
    </row>
    <row r="290" spans="2:15" x14ac:dyDescent="0.35">
      <c r="B290" s="28" t="s">
        <v>24</v>
      </c>
      <c r="C290" s="92">
        <v>3100370</v>
      </c>
      <c r="D290" s="161">
        <v>45.482898857224498</v>
      </c>
      <c r="E290" s="108">
        <v>265094880</v>
      </c>
      <c r="F290" s="161">
        <v>57.165303883977401</v>
      </c>
      <c r="G290" s="92">
        <v>2360595</v>
      </c>
      <c r="H290" s="161">
        <v>34.630287232772197</v>
      </c>
      <c r="I290" s="108">
        <v>117840915</v>
      </c>
      <c r="J290" s="161">
        <v>25.411323356908898</v>
      </c>
    </row>
    <row r="291" spans="2:15" x14ac:dyDescent="0.35">
      <c r="B291" s="34" t="s">
        <v>29</v>
      </c>
    </row>
    <row r="292" spans="2:15" x14ac:dyDescent="0.35">
      <c r="B292" s="34"/>
    </row>
    <row r="293" spans="2:15" x14ac:dyDescent="0.35">
      <c r="B293" s="2" t="s">
        <v>104</v>
      </c>
      <c r="N293" s="954" t="s">
        <v>2</v>
      </c>
      <c r="O293" s="954"/>
    </row>
    <row r="294" spans="2:15" x14ac:dyDescent="0.35">
      <c r="B294" s="3" t="s">
        <v>91</v>
      </c>
    </row>
    <row r="295" spans="2:15" x14ac:dyDescent="0.35">
      <c r="B295" s="144"/>
      <c r="C295" s="968" t="s">
        <v>105</v>
      </c>
      <c r="D295" s="968"/>
      <c r="E295" s="968"/>
      <c r="F295" s="968"/>
      <c r="G295" s="968" t="s">
        <v>24</v>
      </c>
      <c r="H295" s="968"/>
    </row>
    <row r="296" spans="2:15" x14ac:dyDescent="0.35">
      <c r="B296" s="15"/>
      <c r="C296" s="970" t="s">
        <v>49</v>
      </c>
      <c r="D296" s="970"/>
      <c r="E296" s="970" t="s">
        <v>50</v>
      </c>
      <c r="F296" s="970"/>
      <c r="G296" s="973" t="s">
        <v>49</v>
      </c>
      <c r="H296" s="973" t="s">
        <v>50</v>
      </c>
    </row>
    <row r="297" spans="2:15" x14ac:dyDescent="0.35">
      <c r="B297" s="154"/>
      <c r="C297" s="141" t="s">
        <v>94</v>
      </c>
      <c r="D297" s="141" t="s">
        <v>9</v>
      </c>
      <c r="E297" s="141" t="s">
        <v>71</v>
      </c>
      <c r="F297" s="141" t="s">
        <v>9</v>
      </c>
      <c r="G297" s="974"/>
      <c r="H297" s="974"/>
    </row>
    <row r="298" spans="2:15" x14ac:dyDescent="0.35">
      <c r="B298" s="31" t="s">
        <v>72</v>
      </c>
      <c r="C298" s="139">
        <v>25501</v>
      </c>
      <c r="D298" s="155">
        <v>2.4158397082159002</v>
      </c>
      <c r="E298" s="156">
        <v>5101671</v>
      </c>
      <c r="F298" s="155">
        <v>8.1157368527083609</v>
      </c>
      <c r="G298" s="156">
        <v>1055575</v>
      </c>
      <c r="H298" s="156">
        <v>62861464</v>
      </c>
    </row>
    <row r="299" spans="2:15" x14ac:dyDescent="0.35">
      <c r="B299" s="17" t="s">
        <v>73</v>
      </c>
      <c r="C299" s="142">
        <v>11674</v>
      </c>
      <c r="D299" s="157">
        <v>1.4665331703572899</v>
      </c>
      <c r="E299" s="158">
        <v>997018</v>
      </c>
      <c r="F299" s="157">
        <v>4.3259869537184201</v>
      </c>
      <c r="G299" s="158">
        <v>796027</v>
      </c>
      <c r="H299" s="158">
        <v>23047180</v>
      </c>
    </row>
    <row r="300" spans="2:15" x14ac:dyDescent="0.35">
      <c r="B300" s="21" t="s">
        <v>74</v>
      </c>
      <c r="C300" s="142">
        <v>4408</v>
      </c>
      <c r="D300" s="157">
        <v>2.7064696166858</v>
      </c>
      <c r="E300" s="158">
        <v>707484</v>
      </c>
      <c r="F300" s="157">
        <v>6.4651835367757098</v>
      </c>
      <c r="G300" s="158">
        <v>162869</v>
      </c>
      <c r="H300" s="158">
        <v>10942984</v>
      </c>
    </row>
    <row r="301" spans="2:15" x14ac:dyDescent="0.35">
      <c r="B301" s="31" t="s">
        <v>75</v>
      </c>
      <c r="C301" s="143">
        <v>23593</v>
      </c>
      <c r="D301" s="159">
        <v>13.530889403775999</v>
      </c>
      <c r="E301" s="160">
        <v>7094798</v>
      </c>
      <c r="F301" s="159">
        <v>16.881081139471899</v>
      </c>
      <c r="G301" s="160">
        <v>174364</v>
      </c>
      <c r="H301" s="160">
        <v>42028102</v>
      </c>
    </row>
    <row r="302" spans="2:15" x14ac:dyDescent="0.35">
      <c r="B302" s="25" t="s">
        <v>76</v>
      </c>
      <c r="C302" s="143">
        <v>1301459</v>
      </c>
      <c r="D302" s="159">
        <v>23.822942096986498</v>
      </c>
      <c r="E302" s="160">
        <v>67661887</v>
      </c>
      <c r="F302" s="159">
        <v>21.4325908209929</v>
      </c>
      <c r="G302" s="160">
        <v>5463049</v>
      </c>
      <c r="H302" s="160">
        <v>315696257</v>
      </c>
    </row>
    <row r="303" spans="2:15" x14ac:dyDescent="0.35">
      <c r="B303" s="17" t="s">
        <v>77</v>
      </c>
      <c r="C303" s="142">
        <v>89171</v>
      </c>
      <c r="D303" s="157">
        <v>14.279400390409201</v>
      </c>
      <c r="E303" s="158">
        <v>12208893</v>
      </c>
      <c r="F303" s="157">
        <v>9.8253737571857602</v>
      </c>
      <c r="G303" s="158">
        <v>624473</v>
      </c>
      <c r="H303" s="158">
        <v>124258815</v>
      </c>
    </row>
    <row r="304" spans="2:15" x14ac:dyDescent="0.35">
      <c r="B304" s="17" t="s">
        <v>78</v>
      </c>
      <c r="C304" s="142">
        <v>77606</v>
      </c>
      <c r="D304" s="157">
        <v>12.411082111512</v>
      </c>
      <c r="E304" s="158">
        <v>2513556</v>
      </c>
      <c r="F304" s="157">
        <v>9.7822097034867603</v>
      </c>
      <c r="G304" s="158">
        <v>625296</v>
      </c>
      <c r="H304" s="158">
        <v>25695176</v>
      </c>
    </row>
    <row r="305" spans="2:19" x14ac:dyDescent="0.35">
      <c r="B305" s="17" t="s">
        <v>79</v>
      </c>
      <c r="C305" s="142">
        <v>1134682</v>
      </c>
      <c r="D305" s="157">
        <v>26.9310845706908</v>
      </c>
      <c r="E305" s="158">
        <v>52939438</v>
      </c>
      <c r="F305" s="157">
        <v>31.940819488976899</v>
      </c>
      <c r="G305" s="158">
        <v>4213280</v>
      </c>
      <c r="H305" s="158">
        <v>165742266</v>
      </c>
    </row>
    <row r="306" spans="2:19" x14ac:dyDescent="0.35">
      <c r="B306" s="31" t="s">
        <v>80</v>
      </c>
      <c r="C306" s="139">
        <v>5044</v>
      </c>
      <c r="D306" s="155">
        <v>4.0817647725249602</v>
      </c>
      <c r="E306" s="156">
        <v>939726</v>
      </c>
      <c r="F306" s="155">
        <v>2.1779105032175998</v>
      </c>
      <c r="G306" s="156">
        <v>123574</v>
      </c>
      <c r="H306" s="156">
        <v>43148054</v>
      </c>
    </row>
    <row r="307" spans="2:19" x14ac:dyDescent="0.35">
      <c r="B307" s="28" t="s">
        <v>24</v>
      </c>
      <c r="C307" s="92">
        <v>1355597</v>
      </c>
      <c r="D307" s="161">
        <v>19.886813910003301</v>
      </c>
      <c r="E307" s="108">
        <v>80798082</v>
      </c>
      <c r="F307" s="161">
        <v>17.4233727591137</v>
      </c>
      <c r="G307" s="108">
        <v>6816562</v>
      </c>
      <c r="H307" s="108">
        <v>463733877</v>
      </c>
    </row>
    <row r="308" spans="2:19" x14ac:dyDescent="0.35">
      <c r="B308" s="34" t="s">
        <v>29</v>
      </c>
    </row>
    <row r="309" spans="2:19" x14ac:dyDescent="0.35">
      <c r="B309" s="34"/>
      <c r="E309" s="62"/>
      <c r="I309" s="62"/>
      <c r="J309" s="62"/>
      <c r="K309" s="62"/>
      <c r="L309" s="62"/>
      <c r="O309" s="131"/>
    </row>
    <row r="310" spans="2:19" x14ac:dyDescent="0.35">
      <c r="B310" s="2" t="s">
        <v>106</v>
      </c>
      <c r="I310" s="62"/>
    </row>
    <row r="311" spans="2:19" x14ac:dyDescent="0.35">
      <c r="B311" s="3" t="s">
        <v>70</v>
      </c>
      <c r="D311" s="69"/>
    </row>
    <row r="312" spans="2:19" x14ac:dyDescent="0.35">
      <c r="B312" s="4"/>
      <c r="C312" s="955">
        <v>2017</v>
      </c>
      <c r="D312" s="955"/>
      <c r="E312" s="955">
        <v>2018</v>
      </c>
      <c r="F312" s="955"/>
      <c r="G312" s="955">
        <v>2019</v>
      </c>
      <c r="H312" s="955"/>
      <c r="I312" s="955">
        <v>2020</v>
      </c>
      <c r="J312" s="955"/>
      <c r="K312" s="955">
        <v>2021</v>
      </c>
      <c r="L312" s="955"/>
      <c r="M312" s="955">
        <v>2022</v>
      </c>
      <c r="N312" s="955"/>
    </row>
    <row r="313" spans="2:19" x14ac:dyDescent="0.35">
      <c r="B313" s="114"/>
      <c r="C313" s="6" t="s">
        <v>49</v>
      </c>
      <c r="D313" s="115" t="s">
        <v>71</v>
      </c>
      <c r="E313" s="6" t="s">
        <v>49</v>
      </c>
      <c r="F313" s="115" t="s">
        <v>71</v>
      </c>
      <c r="G313" s="6" t="s">
        <v>49</v>
      </c>
      <c r="H313" s="115" t="s">
        <v>71</v>
      </c>
      <c r="I313" s="6" t="s">
        <v>49</v>
      </c>
      <c r="J313" s="115" t="s">
        <v>71</v>
      </c>
      <c r="K313" s="6" t="s">
        <v>49</v>
      </c>
      <c r="L313" s="115" t="s">
        <v>71</v>
      </c>
      <c r="M313" s="6" t="s">
        <v>49</v>
      </c>
      <c r="N313" s="115" t="s">
        <v>71</v>
      </c>
    </row>
    <row r="314" spans="2:19" x14ac:dyDescent="0.35">
      <c r="B314" s="31" t="s">
        <v>72</v>
      </c>
      <c r="C314" s="162">
        <v>10645648.308</v>
      </c>
      <c r="D314" s="162">
        <v>409574878.676</v>
      </c>
      <c r="E314" s="162">
        <v>10864788.296</v>
      </c>
      <c r="F314" s="162">
        <v>421977639.273</v>
      </c>
      <c r="G314" s="162">
        <v>11774183.467</v>
      </c>
      <c r="H314" s="162">
        <v>437193669.71200001</v>
      </c>
      <c r="I314" s="162">
        <v>10978602.096000001</v>
      </c>
      <c r="J314" s="162">
        <v>413760410.94499999</v>
      </c>
      <c r="K314" s="162">
        <v>12611966.048</v>
      </c>
      <c r="L314" s="162">
        <v>460274895.046</v>
      </c>
      <c r="M314" s="162">
        <v>14340211.413000001</v>
      </c>
      <c r="N314" s="162">
        <v>514159801.35500002</v>
      </c>
      <c r="Q314" s="66"/>
      <c r="S314" s="66"/>
    </row>
    <row r="315" spans="2:19" x14ac:dyDescent="0.35">
      <c r="B315" s="17" t="s">
        <v>73</v>
      </c>
      <c r="C315" s="163">
        <v>1273939.068</v>
      </c>
      <c r="D315" s="163">
        <v>12930723.033</v>
      </c>
      <c r="E315" s="163">
        <v>2320822.3389999997</v>
      </c>
      <c r="F315" s="163">
        <v>24439724.289000001</v>
      </c>
      <c r="G315" s="163">
        <v>3690363.9480000003</v>
      </c>
      <c r="H315" s="163">
        <v>41558002.350000001</v>
      </c>
      <c r="I315" s="163">
        <v>5081519.4469999997</v>
      </c>
      <c r="J315" s="163">
        <v>78386852.530000001</v>
      </c>
      <c r="K315" s="163">
        <v>7202992.3870000001</v>
      </c>
      <c r="L315" s="163">
        <v>121694861.29899999</v>
      </c>
      <c r="M315" s="163">
        <v>8781813.0950000007</v>
      </c>
      <c r="N315" s="163">
        <v>141160469.39399999</v>
      </c>
      <c r="Q315" s="66"/>
      <c r="S315" s="66"/>
    </row>
    <row r="316" spans="2:19" x14ac:dyDescent="0.35">
      <c r="B316" s="21" t="s">
        <v>74</v>
      </c>
      <c r="C316" s="163">
        <v>4444.1400000000003</v>
      </c>
      <c r="D316" s="163">
        <v>83492.251999999993</v>
      </c>
      <c r="E316" s="163">
        <v>10949.092000000001</v>
      </c>
      <c r="F316" s="163">
        <v>190952.84299999999</v>
      </c>
      <c r="G316" s="163">
        <v>45249.434999999998</v>
      </c>
      <c r="H316" s="163">
        <v>794288.29499999993</v>
      </c>
      <c r="I316" s="163">
        <v>126944.662</v>
      </c>
      <c r="J316" s="163">
        <v>2687299.727</v>
      </c>
      <c r="K316" s="163">
        <v>348250.73</v>
      </c>
      <c r="L316" s="163">
        <v>7390633.3549999995</v>
      </c>
      <c r="M316" s="163">
        <v>808622.44200000004</v>
      </c>
      <c r="N316" s="163">
        <v>17132552.522999998</v>
      </c>
      <c r="Q316" s="66"/>
      <c r="S316" s="66"/>
    </row>
    <row r="317" spans="2:19" x14ac:dyDescent="0.35">
      <c r="B317" s="31" t="s">
        <v>75</v>
      </c>
      <c r="C317" s="164">
        <v>26290.083999999999</v>
      </c>
      <c r="D317" s="164">
        <v>2072306.0340000002</v>
      </c>
      <c r="E317" s="164">
        <v>34892.824000000001</v>
      </c>
      <c r="F317" s="164">
        <v>2707269.577</v>
      </c>
      <c r="G317" s="164">
        <v>34858.742999999995</v>
      </c>
      <c r="H317" s="164">
        <v>2773068.7570000002</v>
      </c>
      <c r="I317" s="164">
        <v>60243.432000000001</v>
      </c>
      <c r="J317" s="164">
        <v>5428918.0770000005</v>
      </c>
      <c r="K317" s="164">
        <v>56236.185999999994</v>
      </c>
      <c r="L317" s="164">
        <v>5540338.7400000002</v>
      </c>
      <c r="M317" s="164">
        <v>87602.243000000002</v>
      </c>
      <c r="N317" s="164">
        <v>13259829.357999999</v>
      </c>
      <c r="Q317" s="66"/>
      <c r="S317" s="66"/>
    </row>
    <row r="318" spans="2:19" x14ac:dyDescent="0.35">
      <c r="B318" s="25" t="s">
        <v>76</v>
      </c>
      <c r="C318" s="164">
        <v>1268071.8759999999</v>
      </c>
      <c r="D318" s="164">
        <v>80134149.927000001</v>
      </c>
      <c r="E318" s="164">
        <v>1515988.162</v>
      </c>
      <c r="F318" s="164">
        <v>97756553.849000007</v>
      </c>
      <c r="G318" s="164">
        <v>1768890.0450000002</v>
      </c>
      <c r="H318" s="164">
        <v>109593147.045</v>
      </c>
      <c r="I318" s="164">
        <v>2011431.1370000001</v>
      </c>
      <c r="J318" s="164">
        <v>122128920.763</v>
      </c>
      <c r="K318" s="164">
        <v>2399864.7569999998</v>
      </c>
      <c r="L318" s="164">
        <v>142184895.37099999</v>
      </c>
      <c r="M318" s="164">
        <v>2393160.9190000002</v>
      </c>
      <c r="N318" s="164">
        <v>146642889.79300001</v>
      </c>
      <c r="Q318" s="66"/>
      <c r="S318" s="66"/>
    </row>
    <row r="319" spans="2:19" x14ac:dyDescent="0.35">
      <c r="B319" s="17" t="s">
        <v>77</v>
      </c>
      <c r="C319" s="165" t="s">
        <v>34</v>
      </c>
      <c r="D319" s="165" t="s">
        <v>34</v>
      </c>
      <c r="E319" s="165" t="s">
        <v>34</v>
      </c>
      <c r="F319" s="165" t="s">
        <v>34</v>
      </c>
      <c r="G319" s="165" t="s">
        <v>34</v>
      </c>
      <c r="H319" s="165" t="s">
        <v>34</v>
      </c>
      <c r="I319" s="165" t="s">
        <v>34</v>
      </c>
      <c r="J319" s="165" t="s">
        <v>34</v>
      </c>
      <c r="K319" s="163">
        <v>661960.38399999996</v>
      </c>
      <c r="L319" s="163">
        <v>72184112.262999997</v>
      </c>
      <c r="M319" s="163">
        <v>809037.821</v>
      </c>
      <c r="N319" s="163">
        <v>88956221.151999995</v>
      </c>
      <c r="Q319" s="66"/>
      <c r="S319" s="66"/>
    </row>
    <row r="320" spans="2:19" x14ac:dyDescent="0.35">
      <c r="B320" s="17" t="s">
        <v>78</v>
      </c>
      <c r="C320" s="165" t="s">
        <v>34</v>
      </c>
      <c r="D320" s="165" t="s">
        <v>34</v>
      </c>
      <c r="E320" s="165" t="s">
        <v>34</v>
      </c>
      <c r="F320" s="165" t="s">
        <v>34</v>
      </c>
      <c r="G320" s="165" t="s">
        <v>34</v>
      </c>
      <c r="H320" s="165" t="s">
        <v>34</v>
      </c>
      <c r="I320" s="165" t="s">
        <v>34</v>
      </c>
      <c r="J320" s="165" t="s">
        <v>34</v>
      </c>
      <c r="K320" s="163">
        <v>389529.61599999998</v>
      </c>
      <c r="L320" s="163">
        <v>15797723.119000001</v>
      </c>
      <c r="M320" s="163">
        <v>717915.90700000001</v>
      </c>
      <c r="N320" s="163">
        <v>24981800.188999999</v>
      </c>
      <c r="Q320" s="66"/>
      <c r="S320" s="66"/>
    </row>
    <row r="321" spans="2:19" x14ac:dyDescent="0.35">
      <c r="B321" s="17" t="s">
        <v>79</v>
      </c>
      <c r="C321" s="165" t="s">
        <v>34</v>
      </c>
      <c r="D321" s="165" t="s">
        <v>34</v>
      </c>
      <c r="E321" s="165" t="s">
        <v>34</v>
      </c>
      <c r="F321" s="165" t="s">
        <v>34</v>
      </c>
      <c r="G321" s="165" t="s">
        <v>34</v>
      </c>
      <c r="H321" s="165" t="s">
        <v>34</v>
      </c>
      <c r="I321" s="165" t="s">
        <v>34</v>
      </c>
      <c r="J321" s="165" t="s">
        <v>34</v>
      </c>
      <c r="K321" s="163">
        <v>1348374.757</v>
      </c>
      <c r="L321" s="163">
        <v>54203059.989</v>
      </c>
      <c r="M321" s="163">
        <v>866207.19099999999</v>
      </c>
      <c r="N321" s="163">
        <v>32704868.452</v>
      </c>
      <c r="Q321" s="66"/>
      <c r="S321" s="66"/>
    </row>
    <row r="322" spans="2:19" x14ac:dyDescent="0.35">
      <c r="B322" s="31" t="s">
        <v>80</v>
      </c>
      <c r="C322" s="166">
        <v>1428580.03</v>
      </c>
      <c r="D322" s="166">
        <v>128325480.22</v>
      </c>
      <c r="E322" s="166">
        <v>1385722.942</v>
      </c>
      <c r="F322" s="166">
        <v>129786223.52299999</v>
      </c>
      <c r="G322" s="166">
        <v>1339625.4510000001</v>
      </c>
      <c r="H322" s="166">
        <v>130198440.86299999</v>
      </c>
      <c r="I322" s="166">
        <v>1038647.211</v>
      </c>
      <c r="J322" s="166">
        <v>112337532.89</v>
      </c>
      <c r="K322" s="166">
        <v>1056936.24</v>
      </c>
      <c r="L322" s="166">
        <v>119485543.833</v>
      </c>
      <c r="M322" s="166">
        <v>1101988.5249999999</v>
      </c>
      <c r="N322" s="166">
        <v>128161780.59299999</v>
      </c>
    </row>
    <row r="323" spans="2:19" x14ac:dyDescent="0.35">
      <c r="B323" s="28" t="s">
        <v>24</v>
      </c>
      <c r="C323" s="108">
        <v>13368590.298</v>
      </c>
      <c r="D323" s="108">
        <v>620106814.85699999</v>
      </c>
      <c r="E323" s="108">
        <v>13801392.223999999</v>
      </c>
      <c r="F323" s="108">
        <v>652227686.222</v>
      </c>
      <c r="G323" s="108">
        <v>14917557.706</v>
      </c>
      <c r="H323" s="108">
        <v>679758326.37700009</v>
      </c>
      <c r="I323" s="108">
        <v>14088923.876</v>
      </c>
      <c r="J323" s="108">
        <v>653655782.67499995</v>
      </c>
      <c r="K323" s="108">
        <v>16125003.231000001</v>
      </c>
      <c r="L323" s="108">
        <v>727485672.99000001</v>
      </c>
      <c r="M323" s="108">
        <v>17922963.100000001</v>
      </c>
      <c r="N323" s="108">
        <v>802224301.09899998</v>
      </c>
    </row>
    <row r="324" spans="2:19" x14ac:dyDescent="0.35">
      <c r="B324" s="52" t="s">
        <v>38</v>
      </c>
    </row>
    <row r="325" spans="2:19" x14ac:dyDescent="0.35">
      <c r="B325" s="34" t="s">
        <v>29</v>
      </c>
    </row>
    <row r="326" spans="2:19" x14ac:dyDescent="0.35">
      <c r="B326" s="34"/>
      <c r="L326" s="63" t="s">
        <v>44</v>
      </c>
    </row>
    <row r="327" spans="2:19" x14ac:dyDescent="0.35">
      <c r="B327" s="2" t="s">
        <v>107</v>
      </c>
      <c r="N327" s="954" t="s">
        <v>2</v>
      </c>
      <c r="O327" s="954"/>
    </row>
    <row r="328" spans="2:19" x14ac:dyDescent="0.35">
      <c r="B328" s="3" t="s">
        <v>70</v>
      </c>
      <c r="D328" s="69"/>
    </row>
    <row r="329" spans="2:19" x14ac:dyDescent="0.35">
      <c r="B329" s="4"/>
      <c r="C329" s="955">
        <v>2017</v>
      </c>
      <c r="D329" s="955"/>
      <c r="E329" s="955">
        <v>2018</v>
      </c>
      <c r="F329" s="955"/>
      <c r="G329" s="955">
        <v>2019</v>
      </c>
      <c r="H329" s="955"/>
      <c r="I329" s="955">
        <v>2020</v>
      </c>
      <c r="J329" s="955"/>
      <c r="K329" s="955">
        <v>2021</v>
      </c>
      <c r="L329" s="955"/>
      <c r="M329" s="955">
        <v>2022</v>
      </c>
      <c r="N329" s="955"/>
    </row>
    <row r="330" spans="2:19" x14ac:dyDescent="0.35">
      <c r="B330" s="114"/>
      <c r="C330" s="6" t="s">
        <v>49</v>
      </c>
      <c r="D330" s="115" t="s">
        <v>71</v>
      </c>
      <c r="E330" s="6" t="s">
        <v>49</v>
      </c>
      <c r="F330" s="115" t="s">
        <v>71</v>
      </c>
      <c r="G330" s="6" t="s">
        <v>49</v>
      </c>
      <c r="H330" s="115" t="s">
        <v>71</v>
      </c>
      <c r="I330" s="6" t="s">
        <v>49</v>
      </c>
      <c r="J330" s="115" t="s">
        <v>71</v>
      </c>
      <c r="K330" s="6" t="s">
        <v>49</v>
      </c>
      <c r="L330" s="115" t="s">
        <v>71</v>
      </c>
      <c r="M330" s="6" t="s">
        <v>49</v>
      </c>
      <c r="N330" s="115" t="s">
        <v>71</v>
      </c>
    </row>
    <row r="331" spans="2:19" x14ac:dyDescent="0.35">
      <c r="B331" s="31" t="s">
        <v>72</v>
      </c>
      <c r="C331" s="166">
        <v>265380.56900000002</v>
      </c>
      <c r="D331" s="166">
        <v>14054751.574999999</v>
      </c>
      <c r="E331" s="166">
        <v>291896.77100000001</v>
      </c>
      <c r="F331" s="166">
        <v>15598510.59</v>
      </c>
      <c r="G331" s="166">
        <v>322867.65299999999</v>
      </c>
      <c r="H331" s="166">
        <v>15976208.789999999</v>
      </c>
      <c r="I331" s="166">
        <v>176079.07800000001</v>
      </c>
      <c r="J331" s="166">
        <v>8057520.2429999998</v>
      </c>
      <c r="K331" s="166">
        <v>249997.24600000001</v>
      </c>
      <c r="L331" s="166">
        <v>11275371.676999999</v>
      </c>
      <c r="M331" s="166">
        <v>381275.74099999998</v>
      </c>
      <c r="N331" s="166">
        <v>16546913.59</v>
      </c>
      <c r="Q331" s="66"/>
      <c r="S331" s="66"/>
    </row>
    <row r="332" spans="2:19" x14ac:dyDescent="0.35">
      <c r="B332" s="17" t="s">
        <v>73</v>
      </c>
      <c r="C332" s="163">
        <v>23469.761999999999</v>
      </c>
      <c r="D332" s="163">
        <v>245676.448</v>
      </c>
      <c r="E332" s="163">
        <v>48670.731</v>
      </c>
      <c r="F332" s="163">
        <v>722260.79299999995</v>
      </c>
      <c r="G332" s="163">
        <v>80170.725999999995</v>
      </c>
      <c r="H332" s="163">
        <v>1237045.9839999999</v>
      </c>
      <c r="I332" s="163">
        <v>68576.244000000006</v>
      </c>
      <c r="J332" s="163">
        <v>1144266.6569999999</v>
      </c>
      <c r="K332" s="163">
        <v>133851.05900000001</v>
      </c>
      <c r="L332" s="163">
        <v>2892646.2659999998</v>
      </c>
      <c r="M332" s="163">
        <v>241556.79699999999</v>
      </c>
      <c r="N332" s="163">
        <v>5505689.3650000002</v>
      </c>
      <c r="Q332" s="66"/>
      <c r="S332" s="66"/>
    </row>
    <row r="333" spans="2:19" x14ac:dyDescent="0.35">
      <c r="B333" s="21" t="s">
        <v>74</v>
      </c>
      <c r="C333" s="163">
        <v>127.93300000000001</v>
      </c>
      <c r="D333" s="163">
        <v>8814.8189999999995</v>
      </c>
      <c r="E333" s="163">
        <v>395.90199999999999</v>
      </c>
      <c r="F333" s="163">
        <v>8623.56</v>
      </c>
      <c r="G333" s="163">
        <v>2303.9920000000002</v>
      </c>
      <c r="H333" s="163">
        <v>49074.656999999999</v>
      </c>
      <c r="I333" s="163">
        <v>1814.27</v>
      </c>
      <c r="J333" s="163">
        <v>40311.794000000002</v>
      </c>
      <c r="K333" s="163">
        <v>5841.7139999999999</v>
      </c>
      <c r="L333" s="163">
        <v>146345.09299999999</v>
      </c>
      <c r="M333" s="163">
        <v>21166.010999999999</v>
      </c>
      <c r="N333" s="163">
        <v>522762.65899999999</v>
      </c>
      <c r="Q333" s="66"/>
      <c r="S333" s="66"/>
    </row>
    <row r="334" spans="2:19" x14ac:dyDescent="0.35">
      <c r="B334" s="31" t="s">
        <v>75</v>
      </c>
      <c r="C334" s="164">
        <v>14946.718000000001</v>
      </c>
      <c r="D334" s="164">
        <v>997501.63500000001</v>
      </c>
      <c r="E334" s="164">
        <v>23525.433000000001</v>
      </c>
      <c r="F334" s="164">
        <v>1560422.8160000001</v>
      </c>
      <c r="G334" s="164">
        <v>40669.228999999999</v>
      </c>
      <c r="H334" s="164">
        <v>1720388.706</v>
      </c>
      <c r="I334" s="164">
        <v>72525.558999999994</v>
      </c>
      <c r="J334" s="164">
        <v>1902143.8559999999</v>
      </c>
      <c r="K334" s="167">
        <v>12518.620999999999</v>
      </c>
      <c r="L334" s="164">
        <v>1373514.895</v>
      </c>
      <c r="M334" s="164">
        <v>12808.692999999999</v>
      </c>
      <c r="N334" s="164">
        <v>2253959.0639999998</v>
      </c>
      <c r="Q334" s="66"/>
      <c r="S334" s="66"/>
    </row>
    <row r="335" spans="2:19" x14ac:dyDescent="0.35">
      <c r="B335" s="25" t="s">
        <v>76</v>
      </c>
      <c r="C335" s="164">
        <v>226008.174</v>
      </c>
      <c r="D335" s="164">
        <v>14111205.007999999</v>
      </c>
      <c r="E335" s="164">
        <v>348484.21100000001</v>
      </c>
      <c r="F335" s="164">
        <v>19874755.164999999</v>
      </c>
      <c r="G335" s="164">
        <v>407267.65899999999</v>
      </c>
      <c r="H335" s="164">
        <v>23039319.105</v>
      </c>
      <c r="I335" s="164">
        <v>411484.53399999999</v>
      </c>
      <c r="J335" s="164">
        <v>20270943.017000001</v>
      </c>
      <c r="K335" s="164">
        <v>576746.18799999997</v>
      </c>
      <c r="L335" s="164">
        <v>26927351.508000001</v>
      </c>
      <c r="M335" s="164">
        <v>741627.98600000003</v>
      </c>
      <c r="N335" s="164">
        <v>34207804.770000003</v>
      </c>
      <c r="Q335" s="66"/>
      <c r="S335" s="66"/>
    </row>
    <row r="336" spans="2:19" x14ac:dyDescent="0.35">
      <c r="B336" s="17" t="s">
        <v>77</v>
      </c>
      <c r="C336" s="165" t="s">
        <v>34</v>
      </c>
      <c r="D336" s="165" t="s">
        <v>34</v>
      </c>
      <c r="E336" s="165" t="s">
        <v>34</v>
      </c>
      <c r="F336" s="165" t="s">
        <v>34</v>
      </c>
      <c r="G336" s="165" t="s">
        <v>34</v>
      </c>
      <c r="H336" s="165" t="s">
        <v>34</v>
      </c>
      <c r="I336" s="165" t="s">
        <v>34</v>
      </c>
      <c r="J336" s="165" t="s">
        <v>34</v>
      </c>
      <c r="K336" s="163">
        <v>98169.039000000004</v>
      </c>
      <c r="L336" s="163">
        <v>10481607.886</v>
      </c>
      <c r="M336" s="163">
        <v>185050.91699999999</v>
      </c>
      <c r="N336" s="163">
        <v>18794014.642000001</v>
      </c>
      <c r="Q336" s="66"/>
      <c r="S336" s="66"/>
    </row>
    <row r="337" spans="2:19" x14ac:dyDescent="0.35">
      <c r="B337" s="17" t="s">
        <v>78</v>
      </c>
      <c r="C337" s="165" t="s">
        <v>34</v>
      </c>
      <c r="D337" s="165" t="s">
        <v>34</v>
      </c>
      <c r="E337" s="165" t="s">
        <v>34</v>
      </c>
      <c r="F337" s="165" t="s">
        <v>34</v>
      </c>
      <c r="G337" s="165" t="s">
        <v>34</v>
      </c>
      <c r="H337" s="165" t="s">
        <v>34</v>
      </c>
      <c r="I337" s="165" t="s">
        <v>34</v>
      </c>
      <c r="J337" s="165" t="s">
        <v>34</v>
      </c>
      <c r="K337" s="163">
        <v>46619.158000000003</v>
      </c>
      <c r="L337" s="163">
        <v>2756879.9989999998</v>
      </c>
      <c r="M337" s="163">
        <v>54423.512999999999</v>
      </c>
      <c r="N337" s="163">
        <v>1665215.987</v>
      </c>
      <c r="Q337" s="66"/>
      <c r="S337" s="66"/>
    </row>
    <row r="338" spans="2:19" x14ac:dyDescent="0.35">
      <c r="B338" s="17" t="s">
        <v>79</v>
      </c>
      <c r="C338" s="165" t="s">
        <v>34</v>
      </c>
      <c r="D338" s="165" t="s">
        <v>34</v>
      </c>
      <c r="E338" s="165" t="s">
        <v>34</v>
      </c>
      <c r="F338" s="165" t="s">
        <v>34</v>
      </c>
      <c r="G338" s="165" t="s">
        <v>34</v>
      </c>
      <c r="H338" s="165" t="s">
        <v>34</v>
      </c>
      <c r="I338" s="165" t="s">
        <v>34</v>
      </c>
      <c r="J338" s="165" t="s">
        <v>34</v>
      </c>
      <c r="K338" s="163">
        <v>431957.99099999998</v>
      </c>
      <c r="L338" s="163">
        <v>13688863.623</v>
      </c>
      <c r="M338" s="163">
        <v>502153.55599999998</v>
      </c>
      <c r="N338" s="163">
        <v>13748574.141000001</v>
      </c>
      <c r="Q338" s="66"/>
      <c r="S338" s="66"/>
    </row>
    <row r="339" spans="2:19" x14ac:dyDescent="0.35">
      <c r="B339" s="31" t="s">
        <v>80</v>
      </c>
      <c r="C339" s="166">
        <v>32304.449000000001</v>
      </c>
      <c r="D339" s="166">
        <v>3566807.5839999998</v>
      </c>
      <c r="E339" s="166">
        <v>32451.57</v>
      </c>
      <c r="F339" s="166">
        <v>3686664.673</v>
      </c>
      <c r="G339" s="166">
        <v>31168.706999999999</v>
      </c>
      <c r="H339" s="166">
        <v>3539892.2560000001</v>
      </c>
      <c r="I339" s="166">
        <v>14105.501</v>
      </c>
      <c r="J339" s="166">
        <v>1816110.1059999999</v>
      </c>
      <c r="K339" s="166">
        <v>16369.964</v>
      </c>
      <c r="L339" s="166">
        <v>2230207.37</v>
      </c>
      <c r="M339" s="166">
        <v>20374.433000000001</v>
      </c>
      <c r="N339" s="166">
        <v>2660348.557</v>
      </c>
    </row>
    <row r="340" spans="2:19" x14ac:dyDescent="0.35">
      <c r="B340" s="28" t="s">
        <v>24</v>
      </c>
      <c r="C340" s="108">
        <v>538639.91</v>
      </c>
      <c r="D340" s="108">
        <v>32730265.801999997</v>
      </c>
      <c r="E340" s="108">
        <v>696357.98499999999</v>
      </c>
      <c r="F340" s="108">
        <v>40720353.243999995</v>
      </c>
      <c r="G340" s="108">
        <v>801973.24800000002</v>
      </c>
      <c r="H340" s="108">
        <v>44275808.856999993</v>
      </c>
      <c r="I340" s="108">
        <v>674194.67200000002</v>
      </c>
      <c r="J340" s="108">
        <v>32046717.221999999</v>
      </c>
      <c r="K340" s="108">
        <v>855632.01899999997</v>
      </c>
      <c r="L340" s="108">
        <v>41806445.449999996</v>
      </c>
      <c r="M340" s="108">
        <v>1156086.8529999999</v>
      </c>
      <c r="N340" s="108">
        <v>55669025.980999999</v>
      </c>
    </row>
    <row r="341" spans="2:19" x14ac:dyDescent="0.35">
      <c r="B341" s="52" t="s">
        <v>38</v>
      </c>
    </row>
    <row r="342" spans="2:19" x14ac:dyDescent="0.35">
      <c r="B342" s="34" t="s">
        <v>29</v>
      </c>
    </row>
    <row r="343" spans="2:19" x14ac:dyDescent="0.35">
      <c r="B343" s="34"/>
    </row>
    <row r="344" spans="2:19" x14ac:dyDescent="0.35">
      <c r="B344" s="2" t="s">
        <v>108</v>
      </c>
    </row>
    <row r="345" spans="2:19" x14ac:dyDescent="0.35">
      <c r="B345" s="3" t="s">
        <v>109</v>
      </c>
      <c r="D345" s="69"/>
    </row>
    <row r="346" spans="2:19" x14ac:dyDescent="0.35">
      <c r="B346" s="4"/>
      <c r="C346" s="955">
        <v>2017</v>
      </c>
      <c r="D346" s="955"/>
      <c r="E346" s="955">
        <v>2018</v>
      </c>
      <c r="F346" s="955"/>
      <c r="G346" s="955">
        <v>2019</v>
      </c>
      <c r="H346" s="955"/>
      <c r="I346" s="955">
        <v>2020</v>
      </c>
      <c r="J346" s="955"/>
      <c r="K346" s="955">
        <v>2021</v>
      </c>
      <c r="L346" s="955"/>
      <c r="M346" s="955">
        <v>2022</v>
      </c>
      <c r="N346" s="955"/>
    </row>
    <row r="347" spans="2:19" x14ac:dyDescent="0.35">
      <c r="B347" s="114"/>
      <c r="C347" s="6" t="s">
        <v>49</v>
      </c>
      <c r="D347" s="115" t="s">
        <v>71</v>
      </c>
      <c r="E347" s="6" t="s">
        <v>49</v>
      </c>
      <c r="F347" s="115" t="s">
        <v>71</v>
      </c>
      <c r="G347" s="6" t="s">
        <v>49</v>
      </c>
      <c r="H347" s="115" t="s">
        <v>71</v>
      </c>
      <c r="I347" s="6" t="s">
        <v>49</v>
      </c>
      <c r="J347" s="115" t="s">
        <v>71</v>
      </c>
      <c r="K347" s="6" t="s">
        <v>49</v>
      </c>
      <c r="L347" s="115" t="s">
        <v>71</v>
      </c>
      <c r="M347" s="6" t="s">
        <v>49</v>
      </c>
      <c r="N347" s="115" t="s">
        <v>71</v>
      </c>
    </row>
    <row r="348" spans="2:19" x14ac:dyDescent="0.35">
      <c r="B348" s="31" t="s">
        <v>72</v>
      </c>
      <c r="C348" s="166">
        <v>58893.868999999999</v>
      </c>
      <c r="D348" s="166">
        <v>5063632.875</v>
      </c>
      <c r="E348" s="166">
        <v>66268.948000000004</v>
      </c>
      <c r="F348" s="166">
        <v>5617641.9289999995</v>
      </c>
      <c r="G348" s="166">
        <v>74703.956999999995</v>
      </c>
      <c r="H348" s="166">
        <v>5896871.2450000001</v>
      </c>
      <c r="I348" s="166">
        <v>39114.266000000003</v>
      </c>
      <c r="J348" s="166">
        <v>2287717.4589999998</v>
      </c>
      <c r="K348" s="166">
        <v>73474.452000000005</v>
      </c>
      <c r="L348" s="166">
        <v>3529482.969</v>
      </c>
      <c r="M348" s="166">
        <v>146850.92800000001</v>
      </c>
      <c r="N348" s="166">
        <v>6797134.7769999998</v>
      </c>
      <c r="R348" s="66"/>
      <c r="S348" s="66"/>
    </row>
    <row r="349" spans="2:19" x14ac:dyDescent="0.35">
      <c r="B349" s="17" t="s">
        <v>73</v>
      </c>
      <c r="C349" s="163">
        <v>2662.1410000000001</v>
      </c>
      <c r="D349" s="163">
        <v>28048.873</v>
      </c>
      <c r="E349" s="163">
        <v>4536.2449999999999</v>
      </c>
      <c r="F349" s="163">
        <v>57551.786999999997</v>
      </c>
      <c r="G349" s="163">
        <v>8220.9650000000001</v>
      </c>
      <c r="H349" s="163">
        <v>108404.121</v>
      </c>
      <c r="I349" s="163">
        <v>9561.5470000000005</v>
      </c>
      <c r="J349" s="163">
        <v>133251.09400000001</v>
      </c>
      <c r="K349" s="163">
        <v>31855.300999999999</v>
      </c>
      <c r="L349" s="163">
        <v>494912.614</v>
      </c>
      <c r="M349" s="163">
        <v>79561.567999999999</v>
      </c>
      <c r="N349" s="163">
        <v>1340434.645</v>
      </c>
      <c r="R349" s="66"/>
      <c r="S349" s="66"/>
    </row>
    <row r="350" spans="2:19" x14ac:dyDescent="0.35">
      <c r="B350" s="21" t="s">
        <v>74</v>
      </c>
      <c r="C350" s="163">
        <v>28.302</v>
      </c>
      <c r="D350" s="163">
        <v>896.99699999999996</v>
      </c>
      <c r="E350" s="163">
        <v>53.887999999999998</v>
      </c>
      <c r="F350" s="163">
        <v>1299.4290000000001</v>
      </c>
      <c r="G350" s="163">
        <v>331.45499999999998</v>
      </c>
      <c r="H350" s="163">
        <v>7620.3819999999996</v>
      </c>
      <c r="I350" s="163">
        <v>346.50599999999997</v>
      </c>
      <c r="J350" s="163">
        <v>7055.6229999999996</v>
      </c>
      <c r="K350" s="163">
        <v>3262.7840000000001</v>
      </c>
      <c r="L350" s="163">
        <v>59790.116000000002</v>
      </c>
      <c r="M350" s="163">
        <v>15434.223</v>
      </c>
      <c r="N350" s="163">
        <v>281775.908</v>
      </c>
      <c r="R350" s="66"/>
      <c r="S350" s="66"/>
    </row>
    <row r="351" spans="2:19" x14ac:dyDescent="0.35">
      <c r="B351" s="31" t="s">
        <v>75</v>
      </c>
      <c r="C351" s="164">
        <v>7538.1220000000003</v>
      </c>
      <c r="D351" s="164">
        <v>557733.995</v>
      </c>
      <c r="E351" s="164">
        <v>4602.9089999999997</v>
      </c>
      <c r="F351" s="164">
        <v>429011.30200000003</v>
      </c>
      <c r="G351" s="164">
        <v>1622.461</v>
      </c>
      <c r="H351" s="164">
        <v>345454.03200000001</v>
      </c>
      <c r="I351" s="164">
        <v>1345.4829999999999</v>
      </c>
      <c r="J351" s="164">
        <v>236814.66699999999</v>
      </c>
      <c r="K351" s="167">
        <v>8175.7969999999996</v>
      </c>
      <c r="L351" s="164">
        <v>1081156.595</v>
      </c>
      <c r="M351" s="164">
        <v>5370.05</v>
      </c>
      <c r="N351" s="164">
        <v>1481076.409</v>
      </c>
      <c r="R351" s="66"/>
      <c r="S351" s="66"/>
    </row>
    <row r="352" spans="2:19" x14ac:dyDescent="0.35">
      <c r="B352" s="25" t="s">
        <v>76</v>
      </c>
      <c r="C352" s="164">
        <v>68297.995999999999</v>
      </c>
      <c r="D352" s="164">
        <v>3147704.4029999999</v>
      </c>
      <c r="E352" s="164">
        <v>28970.512999999999</v>
      </c>
      <c r="F352" s="164">
        <v>2272538.4920000001</v>
      </c>
      <c r="G352" s="164">
        <v>59890.866000000002</v>
      </c>
      <c r="H352" s="164">
        <v>2720096.6179999998</v>
      </c>
      <c r="I352" s="164">
        <v>101400.893</v>
      </c>
      <c r="J352" s="164">
        <v>4163611.875</v>
      </c>
      <c r="K352" s="164">
        <v>139673.97</v>
      </c>
      <c r="L352" s="164">
        <v>7943989.6629999997</v>
      </c>
      <c r="M352" s="164">
        <v>148815.06899999999</v>
      </c>
      <c r="N352" s="164">
        <v>10567433.092</v>
      </c>
      <c r="R352" s="66"/>
      <c r="S352" s="66"/>
    </row>
    <row r="353" spans="2:19" x14ac:dyDescent="0.35">
      <c r="B353" s="17" t="s">
        <v>77</v>
      </c>
      <c r="C353" s="165" t="s">
        <v>34</v>
      </c>
      <c r="D353" s="165" t="s">
        <v>34</v>
      </c>
      <c r="E353" s="165" t="s">
        <v>34</v>
      </c>
      <c r="F353" s="165" t="s">
        <v>34</v>
      </c>
      <c r="G353" s="165" t="s">
        <v>34</v>
      </c>
      <c r="H353" s="165" t="s">
        <v>34</v>
      </c>
      <c r="I353" s="165" t="s">
        <v>34</v>
      </c>
      <c r="J353" s="165" t="s">
        <v>34</v>
      </c>
      <c r="K353" s="168">
        <v>27534.138999999999</v>
      </c>
      <c r="L353" s="163">
        <v>2555920.89</v>
      </c>
      <c r="M353" s="163">
        <v>40861.000999999997</v>
      </c>
      <c r="N353" s="163">
        <v>4963498.3210000005</v>
      </c>
      <c r="R353" s="66"/>
      <c r="S353" s="66"/>
    </row>
    <row r="354" spans="2:19" x14ac:dyDescent="0.35">
      <c r="B354" s="17" t="s">
        <v>78</v>
      </c>
      <c r="C354" s="165" t="s">
        <v>34</v>
      </c>
      <c r="D354" s="165" t="s">
        <v>34</v>
      </c>
      <c r="E354" s="165" t="s">
        <v>34</v>
      </c>
      <c r="F354" s="165" t="s">
        <v>34</v>
      </c>
      <c r="G354" s="165" t="s">
        <v>34</v>
      </c>
      <c r="H354" s="165" t="s">
        <v>34</v>
      </c>
      <c r="I354" s="165" t="s">
        <v>34</v>
      </c>
      <c r="J354" s="165" t="s">
        <v>34</v>
      </c>
      <c r="K354" s="163">
        <v>8574.1380000000008</v>
      </c>
      <c r="L354" s="163">
        <v>713307.30299999996</v>
      </c>
      <c r="M354" s="163">
        <v>8973.0830000000005</v>
      </c>
      <c r="N354" s="163">
        <v>444517.76199999999</v>
      </c>
      <c r="R354" s="66"/>
      <c r="S354" s="66"/>
    </row>
    <row r="355" spans="2:19" x14ac:dyDescent="0.35">
      <c r="B355" s="17" t="s">
        <v>79</v>
      </c>
      <c r="C355" s="165" t="s">
        <v>34</v>
      </c>
      <c r="D355" s="165" t="s">
        <v>34</v>
      </c>
      <c r="E355" s="165" t="s">
        <v>34</v>
      </c>
      <c r="F355" s="165" t="s">
        <v>34</v>
      </c>
      <c r="G355" s="165" t="s">
        <v>34</v>
      </c>
      <c r="H355" s="165" t="s">
        <v>34</v>
      </c>
      <c r="I355" s="165" t="s">
        <v>34</v>
      </c>
      <c r="J355" s="165" t="s">
        <v>34</v>
      </c>
      <c r="K355" s="163">
        <v>103565.693</v>
      </c>
      <c r="L355" s="163">
        <v>4674761.47</v>
      </c>
      <c r="M355" s="163">
        <v>98980.985000000001</v>
      </c>
      <c r="N355" s="163">
        <v>5159417.0089999996</v>
      </c>
      <c r="R355" s="66"/>
      <c r="S355" s="66"/>
    </row>
    <row r="356" spans="2:19" x14ac:dyDescent="0.35">
      <c r="B356" s="31" t="s">
        <v>80</v>
      </c>
      <c r="C356" s="166">
        <v>20585.635999999999</v>
      </c>
      <c r="D356" s="166">
        <v>3039945.4619999998</v>
      </c>
      <c r="E356" s="166">
        <v>21239.969000000001</v>
      </c>
      <c r="F356" s="166">
        <v>3165445.892</v>
      </c>
      <c r="G356" s="166">
        <v>21136.241000000002</v>
      </c>
      <c r="H356" s="166">
        <v>2769317.4479999999</v>
      </c>
      <c r="I356" s="166">
        <v>11342.73</v>
      </c>
      <c r="J356" s="166">
        <v>1804564.1159999999</v>
      </c>
      <c r="K356" s="166">
        <v>12982.44</v>
      </c>
      <c r="L356" s="166">
        <v>2151896.3679999998</v>
      </c>
      <c r="M356" s="166">
        <v>13312.249</v>
      </c>
      <c r="N356" s="166">
        <v>2056937.2250000001</v>
      </c>
    </row>
    <row r="357" spans="2:19" x14ac:dyDescent="0.35">
      <c r="B357" s="28" t="s">
        <v>24</v>
      </c>
      <c r="C357" s="108">
        <v>155315.62299999999</v>
      </c>
      <c r="D357" s="108">
        <v>11809016.734999999</v>
      </c>
      <c r="E357" s="108">
        <v>121082.33899999999</v>
      </c>
      <c r="F357" s="108">
        <v>11484637.614999998</v>
      </c>
      <c r="G357" s="108">
        <v>157353.52499999999</v>
      </c>
      <c r="H357" s="108">
        <v>11731739.342999998</v>
      </c>
      <c r="I357" s="108">
        <v>153203.372</v>
      </c>
      <c r="J357" s="108">
        <v>8492708.1170000006</v>
      </c>
      <c r="K357" s="108">
        <v>234306.65900000001</v>
      </c>
      <c r="L357" s="108">
        <v>14706525.594999999</v>
      </c>
      <c r="M357" s="108">
        <v>314348.29599999997</v>
      </c>
      <c r="N357" s="108">
        <v>20902581.502999999</v>
      </c>
    </row>
    <row r="358" spans="2:19" x14ac:dyDescent="0.35">
      <c r="B358" s="52" t="s">
        <v>38</v>
      </c>
    </row>
    <row r="359" spans="2:19" x14ac:dyDescent="0.35">
      <c r="B359" s="34" t="s">
        <v>29</v>
      </c>
    </row>
    <row r="361" spans="2:19" x14ac:dyDescent="0.35">
      <c r="B361" s="2" t="s">
        <v>110</v>
      </c>
      <c r="N361" s="954" t="s">
        <v>2</v>
      </c>
      <c r="O361" s="954"/>
    </row>
    <row r="362" spans="2:19" x14ac:dyDescent="0.35">
      <c r="B362" s="3" t="s">
        <v>111</v>
      </c>
    </row>
    <row r="363" spans="2:19" x14ac:dyDescent="0.35">
      <c r="B363" s="4"/>
      <c r="C363" s="968">
        <v>2017</v>
      </c>
      <c r="D363" s="968"/>
      <c r="E363" s="968"/>
      <c r="F363" s="968">
        <v>2018</v>
      </c>
      <c r="G363" s="968"/>
      <c r="H363" s="968"/>
      <c r="I363" s="968">
        <v>2019</v>
      </c>
      <c r="J363" s="968"/>
      <c r="K363" s="968"/>
    </row>
    <row r="364" spans="2:19" ht="27" x14ac:dyDescent="0.35">
      <c r="B364" s="114"/>
      <c r="C364" s="141" t="s">
        <v>49</v>
      </c>
      <c r="D364" s="141" t="s">
        <v>50</v>
      </c>
      <c r="E364" s="141" t="s">
        <v>88</v>
      </c>
      <c r="F364" s="141" t="s">
        <v>49</v>
      </c>
      <c r="G364" s="141" t="s">
        <v>50</v>
      </c>
      <c r="H364" s="141" t="s">
        <v>88</v>
      </c>
      <c r="I364" s="141" t="s">
        <v>49</v>
      </c>
      <c r="J364" s="141" t="s">
        <v>50</v>
      </c>
      <c r="K364" s="141" t="s">
        <v>88</v>
      </c>
    </row>
    <row r="365" spans="2:19" x14ac:dyDescent="0.35">
      <c r="B365" s="31" t="s">
        <v>72</v>
      </c>
      <c r="C365" s="94">
        <v>746547</v>
      </c>
      <c r="D365" s="109">
        <v>35781960</v>
      </c>
      <c r="E365" s="132">
        <v>8.7363658913040473E-3</v>
      </c>
      <c r="F365" s="94">
        <v>977654</v>
      </c>
      <c r="G365" s="109">
        <v>41383109</v>
      </c>
      <c r="H365" s="132">
        <v>9.8069435791186665E-3</v>
      </c>
      <c r="I365" s="94">
        <v>1069418</v>
      </c>
      <c r="J365" s="109">
        <v>44175058</v>
      </c>
      <c r="K365" s="132">
        <v>1.0104230930219138E-2</v>
      </c>
    </row>
    <row r="366" spans="2:19" x14ac:dyDescent="0.35">
      <c r="B366" s="17" t="s">
        <v>73</v>
      </c>
      <c r="C366" s="142">
        <v>240293</v>
      </c>
      <c r="D366" s="158">
        <v>2667829</v>
      </c>
      <c r="E366" s="135">
        <v>2.0631707857260081E-2</v>
      </c>
      <c r="F366" s="142">
        <v>426713</v>
      </c>
      <c r="G366" s="158">
        <v>4967274</v>
      </c>
      <c r="H366" s="135">
        <v>2.0324590986632796E-2</v>
      </c>
      <c r="I366" s="142">
        <v>582050</v>
      </c>
      <c r="J366" s="158">
        <v>7912021</v>
      </c>
      <c r="K366" s="135">
        <v>1.9038501738763196E-2</v>
      </c>
    </row>
    <row r="367" spans="2:19" x14ac:dyDescent="0.35">
      <c r="B367" s="21" t="s">
        <v>74</v>
      </c>
      <c r="C367" s="142">
        <v>0</v>
      </c>
      <c r="D367" s="158">
        <v>0</v>
      </c>
      <c r="E367" s="135">
        <v>0</v>
      </c>
      <c r="F367" s="142">
        <v>1717</v>
      </c>
      <c r="G367" s="158">
        <v>50491</v>
      </c>
      <c r="H367" s="135">
        <v>2.6441606842166787E-2</v>
      </c>
      <c r="I367" s="142">
        <v>3215</v>
      </c>
      <c r="J367" s="158">
        <v>197048</v>
      </c>
      <c r="K367" s="135">
        <v>2.4808120834765673E-2</v>
      </c>
    </row>
    <row r="368" spans="2:19" x14ac:dyDescent="0.35">
      <c r="B368" s="31" t="s">
        <v>75</v>
      </c>
      <c r="C368" s="143">
        <v>99860</v>
      </c>
      <c r="D368" s="160">
        <v>7406798</v>
      </c>
      <c r="E368" s="136">
        <v>0.35741815535339994</v>
      </c>
      <c r="F368" s="143">
        <v>159916</v>
      </c>
      <c r="G368" s="160">
        <v>9512197</v>
      </c>
      <c r="H368" s="136">
        <v>0.3513575848084079</v>
      </c>
      <c r="I368" s="143">
        <v>64113</v>
      </c>
      <c r="J368" s="160">
        <v>7498207</v>
      </c>
      <c r="K368" s="136">
        <v>0.27039383646988308</v>
      </c>
    </row>
    <row r="369" spans="2:14" x14ac:dyDescent="0.35">
      <c r="B369" s="25" t="s">
        <v>76</v>
      </c>
      <c r="C369" s="143">
        <v>2279763</v>
      </c>
      <c r="D369" s="160">
        <v>148652859</v>
      </c>
      <c r="E369" s="136">
        <v>0.18550500521365565</v>
      </c>
      <c r="F369" s="143">
        <v>2180379</v>
      </c>
      <c r="G369" s="160">
        <v>163824893</v>
      </c>
      <c r="H369" s="136">
        <v>0.16758456241517339</v>
      </c>
      <c r="I369" s="143">
        <v>2630697</v>
      </c>
      <c r="J369" s="160">
        <v>183067879</v>
      </c>
      <c r="K369" s="136">
        <v>0.16704318101644675</v>
      </c>
    </row>
    <row r="370" spans="2:14" x14ac:dyDescent="0.35">
      <c r="B370" s="17" t="s">
        <v>77</v>
      </c>
      <c r="C370" s="137" t="s">
        <v>34</v>
      </c>
      <c r="D370" s="163" t="s">
        <v>34</v>
      </c>
      <c r="E370" s="138" t="s">
        <v>34</v>
      </c>
      <c r="F370" s="137" t="s">
        <v>34</v>
      </c>
      <c r="G370" s="163" t="s">
        <v>34</v>
      </c>
      <c r="H370" s="138" t="s">
        <v>34</v>
      </c>
      <c r="I370" s="137" t="s">
        <v>34</v>
      </c>
      <c r="J370" s="163" t="s">
        <v>34</v>
      </c>
      <c r="K370" s="138" t="s">
        <v>34</v>
      </c>
    </row>
    <row r="371" spans="2:14" x14ac:dyDescent="0.35">
      <c r="B371" s="17" t="s">
        <v>78</v>
      </c>
      <c r="C371" s="137" t="s">
        <v>34</v>
      </c>
      <c r="D371" s="163" t="s">
        <v>34</v>
      </c>
      <c r="E371" s="138" t="s">
        <v>34</v>
      </c>
      <c r="F371" s="137" t="s">
        <v>34</v>
      </c>
      <c r="G371" s="163" t="s">
        <v>34</v>
      </c>
      <c r="H371" s="138" t="s">
        <v>34</v>
      </c>
      <c r="I371" s="137" t="s">
        <v>34</v>
      </c>
      <c r="J371" s="163" t="s">
        <v>34</v>
      </c>
      <c r="K371" s="138" t="s">
        <v>34</v>
      </c>
    </row>
    <row r="372" spans="2:14" x14ac:dyDescent="0.35">
      <c r="B372" s="17" t="s">
        <v>79</v>
      </c>
      <c r="C372" s="137" t="s">
        <v>34</v>
      </c>
      <c r="D372" s="163" t="s">
        <v>34</v>
      </c>
      <c r="E372" s="138" t="s">
        <v>34</v>
      </c>
      <c r="F372" s="137" t="s">
        <v>34</v>
      </c>
      <c r="G372" s="163" t="s">
        <v>34</v>
      </c>
      <c r="H372" s="138" t="s">
        <v>34</v>
      </c>
      <c r="I372" s="137" t="s">
        <v>34</v>
      </c>
      <c r="J372" s="163" t="s">
        <v>34</v>
      </c>
      <c r="K372" s="138" t="s">
        <v>34</v>
      </c>
    </row>
    <row r="373" spans="2:14" x14ac:dyDescent="0.35">
      <c r="B373" s="31" t="s">
        <v>80</v>
      </c>
      <c r="C373" s="139">
        <v>121686</v>
      </c>
      <c r="D373" s="156">
        <v>34181829</v>
      </c>
      <c r="E373" s="132">
        <v>2.6636821418005989E-2</v>
      </c>
      <c r="F373" s="139">
        <v>109924</v>
      </c>
      <c r="G373" s="156">
        <v>30893412</v>
      </c>
      <c r="H373" s="132">
        <v>2.3803306053146109E-2</v>
      </c>
      <c r="I373" s="139">
        <v>122260</v>
      </c>
      <c r="J373" s="156">
        <v>35935625</v>
      </c>
      <c r="K373" s="132">
        <v>2.7600656937061867E-2</v>
      </c>
    </row>
    <row r="374" spans="2:14" x14ac:dyDescent="0.35">
      <c r="B374" s="28" t="s">
        <v>24</v>
      </c>
      <c r="C374" s="92">
        <v>3247856</v>
      </c>
      <c r="D374" s="108">
        <v>226023446</v>
      </c>
      <c r="E374" s="169">
        <v>3.644911498870114E-2</v>
      </c>
      <c r="F374" s="92">
        <v>3427873</v>
      </c>
      <c r="G374" s="108">
        <v>245613611</v>
      </c>
      <c r="H374" s="169">
        <v>3.7657648730415903E-2</v>
      </c>
      <c r="I374" s="92">
        <v>3886488</v>
      </c>
      <c r="J374" s="108">
        <v>270676769</v>
      </c>
      <c r="K374" s="169">
        <v>3.9819559172252092E-2</v>
      </c>
    </row>
    <row r="375" spans="2:14" x14ac:dyDescent="0.35">
      <c r="B375" s="52" t="s">
        <v>38</v>
      </c>
      <c r="C375" s="170"/>
      <c r="D375" s="170"/>
      <c r="E375" s="171"/>
      <c r="F375" s="170"/>
      <c r="G375" s="170"/>
      <c r="H375" s="171"/>
      <c r="I375" s="172"/>
      <c r="J375" s="172"/>
      <c r="K375" s="171"/>
      <c r="L375" s="172"/>
      <c r="M375" s="172"/>
      <c r="N375" s="171"/>
    </row>
    <row r="376" spans="2:14" x14ac:dyDescent="0.35">
      <c r="B376" s="34" t="s">
        <v>29</v>
      </c>
      <c r="C376" s="170"/>
      <c r="D376" s="170"/>
      <c r="E376" s="171"/>
      <c r="F376" s="170"/>
      <c r="G376" s="170"/>
      <c r="H376" s="171"/>
      <c r="I376" s="172"/>
      <c r="J376" s="172"/>
      <c r="K376" s="171"/>
      <c r="L376" s="172"/>
      <c r="M376" s="172"/>
      <c r="N376" s="171"/>
    </row>
    <row r="377" spans="2:14" x14ac:dyDescent="0.35">
      <c r="B377" s="34"/>
      <c r="C377" s="170"/>
      <c r="D377" s="170"/>
      <c r="E377" s="171"/>
      <c r="F377" s="170"/>
      <c r="G377" s="170"/>
      <c r="H377" s="171"/>
      <c r="I377" s="172"/>
      <c r="J377" s="172"/>
      <c r="K377" s="171"/>
      <c r="L377" s="172"/>
      <c r="M377" s="172"/>
      <c r="N377" s="171"/>
    </row>
    <row r="378" spans="2:14" x14ac:dyDescent="0.35">
      <c r="B378" s="2" t="s">
        <v>112</v>
      </c>
      <c r="C378" s="170"/>
      <c r="D378" s="170"/>
      <c r="E378" s="171"/>
      <c r="F378" s="170"/>
      <c r="G378" s="170"/>
      <c r="H378" s="171"/>
      <c r="I378" s="172"/>
      <c r="J378" s="172"/>
      <c r="K378" s="171"/>
      <c r="L378" s="172"/>
      <c r="M378" s="172"/>
      <c r="N378" s="171"/>
    </row>
    <row r="379" spans="2:14" x14ac:dyDescent="0.35">
      <c r="B379" s="3" t="s">
        <v>111</v>
      </c>
      <c r="C379" s="170"/>
      <c r="D379" s="170"/>
      <c r="E379" s="171"/>
      <c r="F379" s="170"/>
      <c r="G379" s="170"/>
      <c r="H379" s="171"/>
      <c r="I379" s="172"/>
      <c r="J379" s="172"/>
      <c r="K379" s="171"/>
      <c r="L379" s="172"/>
      <c r="M379" s="172"/>
      <c r="N379" s="171"/>
    </row>
    <row r="380" spans="2:14" x14ac:dyDescent="0.35">
      <c r="B380" s="4"/>
      <c r="C380" s="968">
        <v>2020</v>
      </c>
      <c r="D380" s="968"/>
      <c r="E380" s="968"/>
      <c r="F380" s="968">
        <v>2021</v>
      </c>
      <c r="G380" s="968"/>
      <c r="H380" s="968"/>
      <c r="I380" s="968">
        <v>2022</v>
      </c>
      <c r="J380" s="968"/>
      <c r="K380" s="968"/>
      <c r="L380" s="172"/>
      <c r="M380" s="172"/>
      <c r="N380" s="171"/>
    </row>
    <row r="381" spans="2:14" ht="27" x14ac:dyDescent="0.35">
      <c r="B381" s="114"/>
      <c r="C381" s="141" t="s">
        <v>49</v>
      </c>
      <c r="D381" s="141" t="s">
        <v>50</v>
      </c>
      <c r="E381" s="141" t="s">
        <v>88</v>
      </c>
      <c r="F381" s="141" t="s">
        <v>49</v>
      </c>
      <c r="G381" s="141" t="s">
        <v>50</v>
      </c>
      <c r="H381" s="141" t="s">
        <v>88</v>
      </c>
      <c r="I381" s="141" t="s">
        <v>49</v>
      </c>
      <c r="J381" s="141" t="s">
        <v>50</v>
      </c>
      <c r="K381" s="141" t="s">
        <v>88</v>
      </c>
      <c r="L381" s="172"/>
      <c r="M381" s="172"/>
      <c r="N381" s="171"/>
    </row>
    <row r="382" spans="2:14" x14ac:dyDescent="0.35">
      <c r="B382" s="31" t="s">
        <v>72</v>
      </c>
      <c r="C382" s="94">
        <v>793350</v>
      </c>
      <c r="D382" s="109">
        <v>36280495</v>
      </c>
      <c r="E382" s="132">
        <v>8.7684790618652638E-3</v>
      </c>
      <c r="F382" s="94">
        <v>825325</v>
      </c>
      <c r="G382" s="109">
        <v>43515617</v>
      </c>
      <c r="H382" s="132">
        <v>9.4542668888449883E-3</v>
      </c>
      <c r="I382" s="94">
        <v>989454</v>
      </c>
      <c r="J382" s="94">
        <v>53593598</v>
      </c>
      <c r="K382" s="132">
        <v>1.04235293888712E-2</v>
      </c>
      <c r="L382" s="172"/>
      <c r="M382" s="172"/>
      <c r="N382" s="171"/>
    </row>
    <row r="383" spans="2:14" x14ac:dyDescent="0.35">
      <c r="B383" s="17" t="s">
        <v>73</v>
      </c>
      <c r="C383" s="142">
        <v>522873</v>
      </c>
      <c r="D383" s="158">
        <v>10502092</v>
      </c>
      <c r="E383" s="135">
        <v>1.339777228072867E-2</v>
      </c>
      <c r="F383" s="142">
        <v>576537</v>
      </c>
      <c r="G383" s="158">
        <v>14002613</v>
      </c>
      <c r="H383" s="135">
        <v>1.150633054718397E-2</v>
      </c>
      <c r="I383" s="142">
        <v>754985</v>
      </c>
      <c r="J383" s="142">
        <v>20231615</v>
      </c>
      <c r="K383" s="135">
        <v>1.43323517461043E-2</v>
      </c>
      <c r="L383" s="172"/>
      <c r="M383" s="172"/>
      <c r="N383" s="171"/>
    </row>
    <row r="384" spans="2:14" x14ac:dyDescent="0.35">
      <c r="B384" s="21" t="s">
        <v>74</v>
      </c>
      <c r="C384" s="142">
        <v>29807</v>
      </c>
      <c r="D384" s="158">
        <v>2447707</v>
      </c>
      <c r="E384" s="135">
        <v>9.1084257383247977E-2</v>
      </c>
      <c r="F384" s="142">
        <v>75039</v>
      </c>
      <c r="G384" s="158">
        <v>4801997</v>
      </c>
      <c r="H384" s="135">
        <v>6.4974093143875075E-2</v>
      </c>
      <c r="I384" s="142">
        <v>152726</v>
      </c>
      <c r="J384" s="142">
        <v>9566583</v>
      </c>
      <c r="K384" s="135">
        <v>5.58386322595954E-2</v>
      </c>
      <c r="L384" s="172"/>
      <c r="M384" s="172"/>
      <c r="N384" s="171"/>
    </row>
    <row r="385" spans="2:15" x14ac:dyDescent="0.35">
      <c r="B385" s="31" t="s">
        <v>75</v>
      </c>
      <c r="C385" s="143">
        <v>74832</v>
      </c>
      <c r="D385" s="160">
        <v>8964315</v>
      </c>
      <c r="E385" s="136">
        <v>0.16512157437000133</v>
      </c>
      <c r="F385" s="143">
        <v>77941</v>
      </c>
      <c r="G385" s="160">
        <v>10604251</v>
      </c>
      <c r="H385" s="136">
        <v>0.19140076983812726</v>
      </c>
      <c r="I385" s="143">
        <v>120708</v>
      </c>
      <c r="J385" s="143">
        <v>24857056</v>
      </c>
      <c r="K385" s="136">
        <v>0.18746135661997099</v>
      </c>
      <c r="L385" s="172"/>
      <c r="M385" s="172"/>
      <c r="N385" s="171"/>
    </row>
    <row r="386" spans="2:15" x14ac:dyDescent="0.35">
      <c r="B386" s="25" t="s">
        <v>76</v>
      </c>
      <c r="C386" s="143">
        <v>2847769</v>
      </c>
      <c r="D386" s="160">
        <v>212962645</v>
      </c>
      <c r="E386" s="136">
        <v>0.17437527791903557</v>
      </c>
      <c r="F386" s="143">
        <v>2577337</v>
      </c>
      <c r="G386" s="160">
        <v>191873234</v>
      </c>
      <c r="H386" s="136">
        <v>0.1349462849055445</v>
      </c>
      <c r="I386" s="143">
        <v>1874565</v>
      </c>
      <c r="J386" s="143">
        <v>145299292</v>
      </c>
      <c r="K386" s="136">
        <v>9.9083762059724398E-2</v>
      </c>
      <c r="L386" s="172"/>
      <c r="M386" s="172"/>
      <c r="N386" s="171"/>
    </row>
    <row r="387" spans="2:15" x14ac:dyDescent="0.35">
      <c r="B387" s="17" t="s">
        <v>77</v>
      </c>
      <c r="C387" s="137" t="s">
        <v>34</v>
      </c>
      <c r="D387" s="163" t="s">
        <v>34</v>
      </c>
      <c r="E387" s="138" t="s">
        <v>34</v>
      </c>
      <c r="F387" s="142">
        <v>267556</v>
      </c>
      <c r="G387" s="158">
        <v>69544332</v>
      </c>
      <c r="H387" s="135">
        <v>9.6342989918083266E-2</v>
      </c>
      <c r="I387" s="142">
        <v>314967</v>
      </c>
      <c r="J387" s="142">
        <v>72922674</v>
      </c>
      <c r="K387" s="135">
        <v>8.1975912483283897E-2</v>
      </c>
      <c r="L387" s="172"/>
      <c r="M387" s="172"/>
      <c r="N387" s="171"/>
    </row>
    <row r="388" spans="2:15" x14ac:dyDescent="0.35">
      <c r="B388" s="17" t="s">
        <v>78</v>
      </c>
      <c r="C388" s="137" t="s">
        <v>34</v>
      </c>
      <c r="D388" s="163" t="s">
        <v>34</v>
      </c>
      <c r="E388" s="138" t="s">
        <v>34</v>
      </c>
      <c r="F388" s="142">
        <v>159344</v>
      </c>
      <c r="G388" s="158">
        <v>11208886</v>
      </c>
      <c r="H388" s="135">
        <v>7.0952541170436242E-2</v>
      </c>
      <c r="I388" s="142">
        <v>342714</v>
      </c>
      <c r="J388" s="142">
        <v>17460124</v>
      </c>
      <c r="K388" s="135">
        <v>6.9891376393635796E-2</v>
      </c>
      <c r="L388" s="172"/>
      <c r="M388" s="172"/>
      <c r="N388" s="171"/>
    </row>
    <row r="389" spans="2:15" x14ac:dyDescent="0.35">
      <c r="B389" s="17" t="s">
        <v>79</v>
      </c>
      <c r="C389" s="137" t="s">
        <v>34</v>
      </c>
      <c r="D389" s="163" t="s">
        <v>34</v>
      </c>
      <c r="E389" s="138" t="s">
        <v>34</v>
      </c>
      <c r="F389" s="142">
        <v>2150437</v>
      </c>
      <c r="G389" s="158">
        <v>111120015</v>
      </c>
      <c r="H389" s="135">
        <v>0.20500690371088046</v>
      </c>
      <c r="I389" s="142">
        <v>1216884</v>
      </c>
      <c r="J389" s="142">
        <v>54916494</v>
      </c>
      <c r="K389" s="135">
        <v>0.16791534899643301</v>
      </c>
      <c r="L389" s="172"/>
      <c r="M389" s="172"/>
      <c r="N389" s="171"/>
    </row>
    <row r="390" spans="2:15" x14ac:dyDescent="0.35">
      <c r="B390" s="31" t="s">
        <v>80</v>
      </c>
      <c r="C390" s="139">
        <v>102962</v>
      </c>
      <c r="D390" s="156">
        <v>32477429</v>
      </c>
      <c r="E390" s="132">
        <v>2.8910577048012649E-2</v>
      </c>
      <c r="F390" s="139">
        <v>121642</v>
      </c>
      <c r="G390" s="156">
        <v>41437842</v>
      </c>
      <c r="H390" s="132">
        <v>3.4680213748632178E-2</v>
      </c>
      <c r="I390" s="139">
        <v>115643</v>
      </c>
      <c r="J390" s="139">
        <v>41344934</v>
      </c>
      <c r="K390" s="132">
        <v>3.2259955978060299E-2</v>
      </c>
      <c r="L390" s="172"/>
      <c r="M390" s="172"/>
      <c r="N390" s="171"/>
    </row>
    <row r="391" spans="2:15" x14ac:dyDescent="0.35">
      <c r="B391" s="28" t="s">
        <v>24</v>
      </c>
      <c r="C391" s="92">
        <v>3818913</v>
      </c>
      <c r="D391" s="108">
        <v>290684884</v>
      </c>
      <c r="E391" s="169">
        <v>4.4470636029625636E-2</v>
      </c>
      <c r="F391" s="92">
        <v>3602245</v>
      </c>
      <c r="G391" s="108">
        <v>287430944</v>
      </c>
      <c r="H391" s="169">
        <v>3.9510186203206649E-2</v>
      </c>
      <c r="I391" s="92">
        <v>3100370</v>
      </c>
      <c r="J391" s="92">
        <v>265094880</v>
      </c>
      <c r="K391" s="169">
        <v>3.3044982511354397E-2</v>
      </c>
      <c r="L391" s="172"/>
      <c r="M391" s="172"/>
      <c r="N391" s="171"/>
    </row>
    <row r="392" spans="2:15" x14ac:dyDescent="0.35">
      <c r="B392" s="52" t="s">
        <v>38</v>
      </c>
      <c r="C392" s="170"/>
      <c r="D392" s="170"/>
      <c r="E392" s="171"/>
      <c r="F392" s="170"/>
      <c r="G392" s="170"/>
      <c r="H392" s="171"/>
      <c r="I392" s="172"/>
      <c r="J392" s="172"/>
      <c r="K392" s="171"/>
      <c r="L392" s="172"/>
      <c r="M392" s="172"/>
      <c r="N392" s="171"/>
    </row>
    <row r="393" spans="2:15" x14ac:dyDescent="0.35">
      <c r="B393" s="34" t="s">
        <v>29</v>
      </c>
      <c r="C393" s="170"/>
      <c r="D393" s="170"/>
      <c r="E393" s="171"/>
      <c r="F393" s="170"/>
      <c r="G393" s="170"/>
      <c r="H393" s="171"/>
      <c r="I393" s="172"/>
      <c r="J393" s="172"/>
      <c r="K393" s="171"/>
      <c r="L393" s="172"/>
      <c r="M393" s="172"/>
      <c r="N393" s="171"/>
    </row>
    <row r="394" spans="2:15" x14ac:dyDescent="0.35">
      <c r="C394" s="170"/>
      <c r="D394" s="170"/>
      <c r="E394" s="171"/>
      <c r="F394" s="170"/>
      <c r="G394" s="170"/>
      <c r="H394" s="171"/>
      <c r="I394" s="172"/>
      <c r="J394" s="172"/>
      <c r="K394" s="171"/>
      <c r="L394" s="172"/>
      <c r="M394" s="172"/>
      <c r="N394" s="171"/>
    </row>
    <row r="395" spans="2:15" x14ac:dyDescent="0.35">
      <c r="B395" s="2" t="s">
        <v>113</v>
      </c>
      <c r="N395" s="954" t="s">
        <v>2</v>
      </c>
      <c r="O395" s="954"/>
    </row>
    <row r="396" spans="2:15" x14ac:dyDescent="0.35">
      <c r="B396" s="3" t="s">
        <v>87</v>
      </c>
    </row>
    <row r="397" spans="2:15" x14ac:dyDescent="0.35">
      <c r="B397" s="4"/>
      <c r="C397" s="968">
        <v>2017</v>
      </c>
      <c r="D397" s="968"/>
      <c r="E397" s="968"/>
      <c r="F397" s="968">
        <v>2018</v>
      </c>
      <c r="G397" s="968"/>
      <c r="H397" s="968"/>
      <c r="I397" s="968">
        <v>2019</v>
      </c>
      <c r="J397" s="968"/>
      <c r="K397" s="968"/>
    </row>
    <row r="398" spans="2:15" ht="27" x14ac:dyDescent="0.35">
      <c r="B398" s="114"/>
      <c r="C398" s="141" t="s">
        <v>49</v>
      </c>
      <c r="D398" s="141" t="s">
        <v>50</v>
      </c>
      <c r="E398" s="141" t="s">
        <v>88</v>
      </c>
      <c r="F398" s="141" t="s">
        <v>49</v>
      </c>
      <c r="G398" s="141" t="s">
        <v>50</v>
      </c>
      <c r="H398" s="141" t="s">
        <v>88</v>
      </c>
      <c r="I398" s="141" t="s">
        <v>49</v>
      </c>
      <c r="J398" s="141" t="s">
        <v>50</v>
      </c>
      <c r="K398" s="141" t="s">
        <v>88</v>
      </c>
    </row>
    <row r="399" spans="2:15" x14ac:dyDescent="0.35">
      <c r="B399" s="31" t="s">
        <v>72</v>
      </c>
      <c r="C399" s="94">
        <v>138281</v>
      </c>
      <c r="D399" s="109">
        <v>10525860</v>
      </c>
      <c r="E399" s="132">
        <v>7.4891825329185868E-2</v>
      </c>
      <c r="F399" s="94">
        <v>90112</v>
      </c>
      <c r="G399" s="109">
        <v>10262299</v>
      </c>
      <c r="H399" s="132">
        <v>6.5790249272767276E-2</v>
      </c>
      <c r="I399" s="94">
        <v>75652</v>
      </c>
      <c r="J399" s="109">
        <v>9777904</v>
      </c>
      <c r="K399" s="132">
        <v>6.1202905698880768E-2</v>
      </c>
    </row>
    <row r="400" spans="2:15" x14ac:dyDescent="0.35">
      <c r="B400" s="17" t="s">
        <v>73</v>
      </c>
      <c r="C400" s="142">
        <v>7887</v>
      </c>
      <c r="D400" s="158">
        <v>69777</v>
      </c>
      <c r="E400" s="135">
        <v>2.8401989921313091E-2</v>
      </c>
      <c r="F400" s="142">
        <v>17265</v>
      </c>
      <c r="G400" s="158">
        <v>235872</v>
      </c>
      <c r="H400" s="135">
        <v>3.2657455905958331E-2</v>
      </c>
      <c r="I400" s="142">
        <v>18524</v>
      </c>
      <c r="J400" s="158">
        <v>461179</v>
      </c>
      <c r="K400" s="135">
        <v>3.7280667490530411E-2</v>
      </c>
    </row>
    <row r="401" spans="2:11" x14ac:dyDescent="0.35">
      <c r="B401" s="21" t="s">
        <v>74</v>
      </c>
      <c r="C401" s="142">
        <v>22</v>
      </c>
      <c r="D401" s="158">
        <v>1227</v>
      </c>
      <c r="E401" s="135">
        <v>1.3919741290206867E-2</v>
      </c>
      <c r="F401" s="142">
        <v>190</v>
      </c>
      <c r="G401" s="158">
        <v>15232</v>
      </c>
      <c r="H401" s="135">
        <v>0.17663238847993171</v>
      </c>
      <c r="I401" s="142">
        <v>187</v>
      </c>
      <c r="J401" s="158">
        <v>15922</v>
      </c>
      <c r="K401" s="135">
        <v>3.2444444797647798E-2</v>
      </c>
    </row>
    <row r="402" spans="2:11" x14ac:dyDescent="0.35">
      <c r="B402" s="25" t="s">
        <v>75</v>
      </c>
      <c r="C402" s="143">
        <v>198118</v>
      </c>
      <c r="D402" s="160">
        <v>14855197</v>
      </c>
      <c r="E402" s="136">
        <v>1.489240366007019</v>
      </c>
      <c r="F402" s="143">
        <v>206374</v>
      </c>
      <c r="G402" s="160">
        <v>14214680</v>
      </c>
      <c r="H402" s="136">
        <v>0.91095053560149941</v>
      </c>
      <c r="I402" s="143">
        <v>326994</v>
      </c>
      <c r="J402" s="160">
        <v>19943907</v>
      </c>
      <c r="K402" s="136">
        <v>1.1592674917269539</v>
      </c>
    </row>
    <row r="403" spans="2:11" x14ac:dyDescent="0.35">
      <c r="B403" s="25" t="s">
        <v>76</v>
      </c>
      <c r="C403" s="143">
        <v>1278410</v>
      </c>
      <c r="D403" s="160">
        <v>74381590</v>
      </c>
      <c r="E403" s="136">
        <v>0.5271101224723983</v>
      </c>
      <c r="F403" s="143">
        <v>2017303</v>
      </c>
      <c r="G403" s="160">
        <v>117962307</v>
      </c>
      <c r="H403" s="136">
        <v>0.59352835303216678</v>
      </c>
      <c r="I403" s="143">
        <v>2372658</v>
      </c>
      <c r="J403" s="160">
        <v>116719792</v>
      </c>
      <c r="K403" s="136">
        <v>0.50661129119336445</v>
      </c>
    </row>
    <row r="404" spans="2:11" x14ac:dyDescent="0.35">
      <c r="B404" s="17" t="s">
        <v>77</v>
      </c>
      <c r="C404" s="137" t="s">
        <v>34</v>
      </c>
      <c r="D404" s="163" t="s">
        <v>34</v>
      </c>
      <c r="E404" s="138" t="s">
        <v>34</v>
      </c>
      <c r="F404" s="137" t="s">
        <v>34</v>
      </c>
      <c r="G404" s="163" t="s">
        <v>34</v>
      </c>
      <c r="H404" s="138" t="s">
        <v>34</v>
      </c>
      <c r="I404" s="137" t="s">
        <v>34</v>
      </c>
      <c r="J404" s="163" t="s">
        <v>34</v>
      </c>
      <c r="K404" s="138" t="s">
        <v>34</v>
      </c>
    </row>
    <row r="405" spans="2:11" x14ac:dyDescent="0.35">
      <c r="B405" s="17" t="s">
        <v>78</v>
      </c>
      <c r="C405" s="137" t="s">
        <v>34</v>
      </c>
      <c r="D405" s="163" t="s">
        <v>34</v>
      </c>
      <c r="E405" s="138" t="s">
        <v>34</v>
      </c>
      <c r="F405" s="137" t="s">
        <v>34</v>
      </c>
      <c r="G405" s="163" t="s">
        <v>34</v>
      </c>
      <c r="H405" s="138" t="s">
        <v>34</v>
      </c>
      <c r="I405" s="137" t="s">
        <v>34</v>
      </c>
      <c r="J405" s="163" t="s">
        <v>34</v>
      </c>
      <c r="K405" s="138" t="s">
        <v>34</v>
      </c>
    </row>
    <row r="406" spans="2:11" x14ac:dyDescent="0.35">
      <c r="B406" s="17" t="s">
        <v>79</v>
      </c>
      <c r="C406" s="137" t="s">
        <v>34</v>
      </c>
      <c r="D406" s="163" t="s">
        <v>34</v>
      </c>
      <c r="E406" s="138" t="s">
        <v>34</v>
      </c>
      <c r="F406" s="137" t="s">
        <v>34</v>
      </c>
      <c r="G406" s="163" t="s">
        <v>34</v>
      </c>
      <c r="H406" s="138" t="s">
        <v>34</v>
      </c>
      <c r="I406" s="137" t="s">
        <v>34</v>
      </c>
      <c r="J406" s="163" t="s">
        <v>34</v>
      </c>
      <c r="K406" s="138" t="s">
        <v>34</v>
      </c>
    </row>
    <row r="407" spans="2:11" x14ac:dyDescent="0.35">
      <c r="B407" s="31" t="s">
        <v>80</v>
      </c>
      <c r="C407" s="139">
        <v>4404</v>
      </c>
      <c r="D407" s="156">
        <v>889332</v>
      </c>
      <c r="E407" s="132">
        <v>2.4933556942891146E-2</v>
      </c>
      <c r="F407" s="139">
        <v>4147</v>
      </c>
      <c r="G407" s="156">
        <v>904237</v>
      </c>
      <c r="H407" s="132">
        <v>2.45272374952448E-2</v>
      </c>
      <c r="I407" s="139">
        <v>4578</v>
      </c>
      <c r="J407" s="156">
        <v>1065164</v>
      </c>
      <c r="K407" s="132">
        <v>3.0090294364032759E-2</v>
      </c>
    </row>
    <row r="408" spans="2:11" x14ac:dyDescent="0.35">
      <c r="B408" s="28" t="s">
        <v>24</v>
      </c>
      <c r="C408" s="92">
        <v>1619213</v>
      </c>
      <c r="D408" s="108">
        <v>100651979</v>
      </c>
      <c r="E408" s="169">
        <v>0.30751958938827079</v>
      </c>
      <c r="F408" s="92">
        <v>2317936</v>
      </c>
      <c r="G408" s="108">
        <v>143343523</v>
      </c>
      <c r="H408" s="169">
        <v>0.35201935047339294</v>
      </c>
      <c r="I408" s="92">
        <v>2779882</v>
      </c>
      <c r="J408" s="92">
        <v>147506767</v>
      </c>
      <c r="K408" s="169">
        <v>0.33315431340037327</v>
      </c>
    </row>
    <row r="409" spans="2:11" x14ac:dyDescent="0.35">
      <c r="B409" s="52" t="s">
        <v>38</v>
      </c>
    </row>
    <row r="410" spans="2:11" x14ac:dyDescent="0.35">
      <c r="B410" s="34" t="s">
        <v>29</v>
      </c>
    </row>
    <row r="411" spans="2:11" x14ac:dyDescent="0.35">
      <c r="B411" s="34"/>
      <c r="K411" s="63" t="s">
        <v>44</v>
      </c>
    </row>
    <row r="412" spans="2:11" x14ac:dyDescent="0.35">
      <c r="B412" s="2" t="s">
        <v>114</v>
      </c>
    </row>
    <row r="413" spans="2:11" x14ac:dyDescent="0.35">
      <c r="B413" s="3" t="s">
        <v>87</v>
      </c>
    </row>
    <row r="414" spans="2:11" x14ac:dyDescent="0.35">
      <c r="B414" s="4"/>
      <c r="C414" s="968">
        <v>2020</v>
      </c>
      <c r="D414" s="968"/>
      <c r="E414" s="968"/>
      <c r="F414" s="968">
        <v>2021</v>
      </c>
      <c r="G414" s="968"/>
      <c r="H414" s="968"/>
      <c r="I414" s="968">
        <v>2022</v>
      </c>
      <c r="J414" s="968"/>
      <c r="K414" s="968"/>
    </row>
    <row r="415" spans="2:11" ht="27" x14ac:dyDescent="0.35">
      <c r="B415" s="114"/>
      <c r="C415" s="141" t="s">
        <v>49</v>
      </c>
      <c r="D415" s="141" t="s">
        <v>50</v>
      </c>
      <c r="E415" s="141" t="s">
        <v>88</v>
      </c>
      <c r="F415" s="141" t="s">
        <v>49</v>
      </c>
      <c r="G415" s="141" t="s">
        <v>50</v>
      </c>
      <c r="H415" s="141" t="s">
        <v>88</v>
      </c>
      <c r="I415" s="141" t="s">
        <v>49</v>
      </c>
      <c r="J415" s="141" t="s">
        <v>50</v>
      </c>
      <c r="K415" s="141" t="s">
        <v>88</v>
      </c>
    </row>
    <row r="416" spans="2:11" x14ac:dyDescent="0.35">
      <c r="B416" s="31" t="s">
        <v>72</v>
      </c>
      <c r="C416" s="109">
        <v>151332</v>
      </c>
      <c r="D416" s="109">
        <v>7957254</v>
      </c>
      <c r="E416" s="173">
        <v>9.8755619098976427E-2</v>
      </c>
      <c r="F416" s="109">
        <v>57435</v>
      </c>
      <c r="G416" s="109">
        <v>4396509</v>
      </c>
      <c r="H416" s="132">
        <v>3.8992142573607509E-2</v>
      </c>
      <c r="I416" s="109">
        <v>40620</v>
      </c>
      <c r="J416" s="109">
        <v>4166195</v>
      </c>
      <c r="K416" s="132">
        <v>2.5178079146541299E-2</v>
      </c>
    </row>
    <row r="417" spans="2:15" x14ac:dyDescent="0.35">
      <c r="B417" s="17" t="s">
        <v>73</v>
      </c>
      <c r="C417" s="158">
        <v>10006</v>
      </c>
      <c r="D417" s="158">
        <v>575668</v>
      </c>
      <c r="E417" s="174">
        <v>5.0308902778768989E-2</v>
      </c>
      <c r="F417" s="158">
        <v>19673</v>
      </c>
      <c r="G417" s="158">
        <v>1898428</v>
      </c>
      <c r="H417" s="135">
        <v>6.5629455710295964E-2</v>
      </c>
      <c r="I417" s="158">
        <v>29368</v>
      </c>
      <c r="J417" s="158">
        <v>1818547</v>
      </c>
      <c r="K417" s="135">
        <v>3.3030323351706199E-2</v>
      </c>
    </row>
    <row r="418" spans="2:15" x14ac:dyDescent="0.35">
      <c r="B418" s="21" t="s">
        <v>74</v>
      </c>
      <c r="C418" s="158">
        <v>1682</v>
      </c>
      <c r="D418" s="158">
        <v>200139</v>
      </c>
      <c r="E418" s="174">
        <v>0.49647753210884138</v>
      </c>
      <c r="F418" s="158">
        <v>4866</v>
      </c>
      <c r="G418" s="158">
        <v>619983</v>
      </c>
      <c r="H418" s="135">
        <v>0.42364454269744456</v>
      </c>
      <c r="I418" s="158">
        <v>5735</v>
      </c>
      <c r="J418" s="158">
        <v>668917</v>
      </c>
      <c r="K418" s="135">
        <v>0.127958068252155</v>
      </c>
    </row>
    <row r="419" spans="2:15" x14ac:dyDescent="0.35">
      <c r="B419" s="25" t="s">
        <v>75</v>
      </c>
      <c r="C419" s="160">
        <v>322995</v>
      </c>
      <c r="D419" s="160">
        <v>14598869</v>
      </c>
      <c r="E419" s="175">
        <v>0.76749552637411034</v>
      </c>
      <c r="F419" s="160">
        <v>25606</v>
      </c>
      <c r="G419" s="160">
        <v>6684731</v>
      </c>
      <c r="H419" s="136">
        <v>0.48668791465854472</v>
      </c>
      <c r="I419" s="160">
        <v>30063</v>
      </c>
      <c r="J419" s="160">
        <v>10076248</v>
      </c>
      <c r="K419" s="136">
        <v>0.44704662834994602</v>
      </c>
    </row>
    <row r="420" spans="2:15" x14ac:dyDescent="0.35">
      <c r="B420" s="25" t="s">
        <v>76</v>
      </c>
      <c r="C420" s="160">
        <v>2485110</v>
      </c>
      <c r="D420" s="160">
        <v>114454474</v>
      </c>
      <c r="E420" s="175">
        <v>0.56462333254064223</v>
      </c>
      <c r="F420" s="160">
        <v>2058594</v>
      </c>
      <c r="G420" s="160">
        <v>95286454</v>
      </c>
      <c r="H420" s="136">
        <v>0.3538649316168016</v>
      </c>
      <c r="I420" s="160">
        <v>2287025</v>
      </c>
      <c r="J420" s="160">
        <v>102735078</v>
      </c>
      <c r="K420" s="136">
        <v>0.30032642752363298</v>
      </c>
    </row>
    <row r="421" spans="2:15" x14ac:dyDescent="0.35">
      <c r="B421" s="17" t="s">
        <v>77</v>
      </c>
      <c r="C421" s="163" t="s">
        <v>34</v>
      </c>
      <c r="D421" s="163" t="s">
        <v>34</v>
      </c>
      <c r="E421" s="165" t="s">
        <v>34</v>
      </c>
      <c r="F421" s="158">
        <v>161632</v>
      </c>
      <c r="G421" s="158">
        <v>25438244</v>
      </c>
      <c r="H421" s="135">
        <v>0.2426941007207222</v>
      </c>
      <c r="I421" s="158">
        <v>220335</v>
      </c>
      <c r="J421" s="158">
        <v>39127248</v>
      </c>
      <c r="K421" s="135">
        <v>0.20818994102814101</v>
      </c>
    </row>
    <row r="422" spans="2:15" x14ac:dyDescent="0.35">
      <c r="B422" s="17" t="s">
        <v>78</v>
      </c>
      <c r="C422" s="163" t="s">
        <v>34</v>
      </c>
      <c r="D422" s="163" t="s">
        <v>34</v>
      </c>
      <c r="E422" s="165" t="s">
        <v>34</v>
      </c>
      <c r="F422" s="158">
        <v>138659</v>
      </c>
      <c r="G422" s="158">
        <v>10588763</v>
      </c>
      <c r="H422" s="135">
        <v>0.38408501653466398</v>
      </c>
      <c r="I422" s="158">
        <v>204976</v>
      </c>
      <c r="J422" s="158">
        <v>5721496</v>
      </c>
      <c r="K422" s="135">
        <v>0.34358882239100202</v>
      </c>
    </row>
    <row r="423" spans="2:15" x14ac:dyDescent="0.35">
      <c r="B423" s="17" t="s">
        <v>79</v>
      </c>
      <c r="C423" s="163" t="s">
        <v>34</v>
      </c>
      <c r="D423" s="163" t="s">
        <v>34</v>
      </c>
      <c r="E423" s="165" t="s">
        <v>34</v>
      </c>
      <c r="F423" s="158">
        <v>1758303</v>
      </c>
      <c r="G423" s="158">
        <v>59259445</v>
      </c>
      <c r="H423" s="135">
        <v>0.43290258879073357</v>
      </c>
      <c r="I423" s="158">
        <v>1861714</v>
      </c>
      <c r="J423" s="158">
        <v>57886334</v>
      </c>
      <c r="K423" s="135">
        <v>0.42103518085832298</v>
      </c>
    </row>
    <row r="424" spans="2:15" x14ac:dyDescent="0.35">
      <c r="B424" s="31" t="s">
        <v>80</v>
      </c>
      <c r="C424" s="156">
        <v>1881</v>
      </c>
      <c r="D424" s="156">
        <v>461585</v>
      </c>
      <c r="E424" s="173">
        <v>2.5416135204304621E-2</v>
      </c>
      <c r="F424" s="156">
        <v>3286</v>
      </c>
      <c r="G424" s="156">
        <v>836254</v>
      </c>
      <c r="H424" s="132">
        <v>3.7496692516086519E-2</v>
      </c>
      <c r="I424" s="156">
        <v>2887</v>
      </c>
      <c r="J424" s="156">
        <v>863394</v>
      </c>
      <c r="K424" s="132">
        <v>3.2454168373095602E-2</v>
      </c>
    </row>
    <row r="425" spans="2:15" x14ac:dyDescent="0.35">
      <c r="B425" s="28" t="s">
        <v>24</v>
      </c>
      <c r="C425" s="92">
        <v>2961318</v>
      </c>
      <c r="D425" s="108">
        <v>137472182</v>
      </c>
      <c r="E425" s="169">
        <v>0.42897430350721122</v>
      </c>
      <c r="F425" s="92">
        <v>2144921</v>
      </c>
      <c r="G425" s="108">
        <v>107203948</v>
      </c>
      <c r="H425" s="169">
        <v>0.25642923440648552</v>
      </c>
      <c r="I425" s="92">
        <v>2360595</v>
      </c>
      <c r="J425" s="92">
        <v>117840915</v>
      </c>
      <c r="K425" s="169">
        <v>0.211681294801564</v>
      </c>
    </row>
    <row r="426" spans="2:15" x14ac:dyDescent="0.35">
      <c r="B426" s="52" t="s">
        <v>38</v>
      </c>
    </row>
    <row r="427" spans="2:15" x14ac:dyDescent="0.35">
      <c r="B427" s="34" t="s">
        <v>29</v>
      </c>
    </row>
    <row r="429" spans="2:15" x14ac:dyDescent="0.35">
      <c r="B429" s="2" t="s">
        <v>115</v>
      </c>
      <c r="N429" s="954" t="s">
        <v>2</v>
      </c>
      <c r="O429" s="954"/>
    </row>
    <row r="430" spans="2:15" x14ac:dyDescent="0.35">
      <c r="B430" s="3" t="s">
        <v>111</v>
      </c>
    </row>
    <row r="431" spans="2:15" x14ac:dyDescent="0.35">
      <c r="B431" s="4"/>
      <c r="C431" s="968">
        <v>2017</v>
      </c>
      <c r="D431" s="968"/>
      <c r="E431" s="968"/>
      <c r="F431" s="968">
        <v>2018</v>
      </c>
      <c r="G431" s="968"/>
      <c r="H431" s="968"/>
      <c r="I431" s="968">
        <v>2019</v>
      </c>
      <c r="J431" s="968"/>
      <c r="K431" s="968"/>
    </row>
    <row r="432" spans="2:15" ht="27" x14ac:dyDescent="0.35">
      <c r="B432" s="114"/>
      <c r="C432" s="141" t="s">
        <v>49</v>
      </c>
      <c r="D432" s="141" t="s">
        <v>50</v>
      </c>
      <c r="E432" s="141" t="s">
        <v>88</v>
      </c>
      <c r="F432" s="141" t="s">
        <v>49</v>
      </c>
      <c r="G432" s="141" t="s">
        <v>50</v>
      </c>
      <c r="H432" s="141" t="s">
        <v>88</v>
      </c>
      <c r="I432" s="141" t="s">
        <v>49</v>
      </c>
      <c r="J432" s="141" t="s">
        <v>50</v>
      </c>
      <c r="K432" s="141" t="s">
        <v>88</v>
      </c>
    </row>
    <row r="433" spans="2:11" x14ac:dyDescent="0.35">
      <c r="B433" s="31" t="s">
        <v>72</v>
      </c>
      <c r="C433" s="94">
        <v>84846</v>
      </c>
      <c r="D433" s="109">
        <v>12738950</v>
      </c>
      <c r="E433" s="176">
        <v>0.2515772828416199</v>
      </c>
      <c r="F433" s="94">
        <v>75095</v>
      </c>
      <c r="G433" s="109">
        <v>12901584</v>
      </c>
      <c r="H433" s="176">
        <v>0.22966191443064471</v>
      </c>
      <c r="I433" s="94">
        <v>58163</v>
      </c>
      <c r="J433" s="109">
        <v>11039183</v>
      </c>
      <c r="K433" s="176">
        <v>0.18720407045278803</v>
      </c>
    </row>
    <row r="434" spans="2:11" x14ac:dyDescent="0.35">
      <c r="B434" s="17" t="s">
        <v>73</v>
      </c>
      <c r="C434" s="142">
        <v>811</v>
      </c>
      <c r="D434" s="158">
        <v>11184</v>
      </c>
      <c r="E434" s="135">
        <v>3.9873259791935317E-2</v>
      </c>
      <c r="F434" s="142">
        <v>1941</v>
      </c>
      <c r="G434" s="158">
        <v>31706</v>
      </c>
      <c r="H434" s="135">
        <v>5.509125198840481E-2</v>
      </c>
      <c r="I434" s="142">
        <v>2935</v>
      </c>
      <c r="J434" s="158">
        <v>106154</v>
      </c>
      <c r="K434" s="135">
        <v>9.7924321530175051E-2</v>
      </c>
    </row>
    <row r="435" spans="2:11" x14ac:dyDescent="0.35">
      <c r="B435" s="21" t="s">
        <v>74</v>
      </c>
      <c r="C435" s="142">
        <v>0</v>
      </c>
      <c r="D435" s="158">
        <v>0</v>
      </c>
      <c r="E435" s="135">
        <v>0</v>
      </c>
      <c r="F435" s="142">
        <v>163</v>
      </c>
      <c r="G435" s="158">
        <v>7959</v>
      </c>
      <c r="H435" s="135">
        <v>0.61249979798819321</v>
      </c>
      <c r="I435" s="142">
        <v>92</v>
      </c>
      <c r="J435" s="158">
        <v>3266</v>
      </c>
      <c r="K435" s="135">
        <v>4.2858743826753039E-2</v>
      </c>
    </row>
    <row r="436" spans="2:11" x14ac:dyDescent="0.35">
      <c r="B436" s="25" t="s">
        <v>75</v>
      </c>
      <c r="C436" s="143">
        <v>62713</v>
      </c>
      <c r="D436" s="160">
        <v>8359487</v>
      </c>
      <c r="E436" s="136">
        <v>1.4988304594917152</v>
      </c>
      <c r="F436" s="143">
        <v>40422</v>
      </c>
      <c r="G436" s="160">
        <v>4835544</v>
      </c>
      <c r="H436" s="136">
        <v>1.1271367391621772</v>
      </c>
      <c r="I436" s="143">
        <v>18212</v>
      </c>
      <c r="J436" s="160">
        <v>4364674</v>
      </c>
      <c r="K436" s="136">
        <v>1.2634601410586519</v>
      </c>
    </row>
    <row r="437" spans="2:11" x14ac:dyDescent="0.35">
      <c r="B437" s="25" t="s">
        <v>76</v>
      </c>
      <c r="C437" s="143">
        <v>475774</v>
      </c>
      <c r="D437" s="160">
        <v>32259383</v>
      </c>
      <c r="E437" s="136">
        <v>1.0248542705996908</v>
      </c>
      <c r="F437" s="143">
        <v>321704</v>
      </c>
      <c r="G437" s="160">
        <v>26708373</v>
      </c>
      <c r="H437" s="136">
        <v>1.1752660337336982</v>
      </c>
      <c r="I437" s="143">
        <v>455188</v>
      </c>
      <c r="J437" s="160">
        <v>31663327</v>
      </c>
      <c r="K437" s="136">
        <v>1.1640515557598476</v>
      </c>
    </row>
    <row r="438" spans="2:11" x14ac:dyDescent="0.35">
      <c r="B438" s="17" t="s">
        <v>77</v>
      </c>
      <c r="C438" s="137" t="s">
        <v>34</v>
      </c>
      <c r="D438" s="163" t="s">
        <v>34</v>
      </c>
      <c r="E438" s="138" t="s">
        <v>34</v>
      </c>
      <c r="F438" s="137" t="s">
        <v>34</v>
      </c>
      <c r="G438" s="163" t="s">
        <v>34</v>
      </c>
      <c r="H438" s="138" t="s">
        <v>34</v>
      </c>
      <c r="I438" s="137" t="s">
        <v>34</v>
      </c>
      <c r="J438" s="163" t="s">
        <v>34</v>
      </c>
      <c r="K438" s="138" t="s">
        <v>34</v>
      </c>
    </row>
    <row r="439" spans="2:11" x14ac:dyDescent="0.35">
      <c r="B439" s="17" t="s">
        <v>78</v>
      </c>
      <c r="C439" s="137" t="s">
        <v>34</v>
      </c>
      <c r="D439" s="163" t="s">
        <v>34</v>
      </c>
      <c r="E439" s="138" t="s">
        <v>34</v>
      </c>
      <c r="F439" s="137" t="s">
        <v>34</v>
      </c>
      <c r="G439" s="163" t="s">
        <v>34</v>
      </c>
      <c r="H439" s="138" t="s">
        <v>34</v>
      </c>
      <c r="I439" s="137" t="s">
        <v>34</v>
      </c>
      <c r="J439" s="163" t="s">
        <v>34</v>
      </c>
      <c r="K439" s="138" t="s">
        <v>34</v>
      </c>
    </row>
    <row r="440" spans="2:11" x14ac:dyDescent="0.35">
      <c r="B440" s="17" t="s">
        <v>79</v>
      </c>
      <c r="C440" s="137" t="s">
        <v>34</v>
      </c>
      <c r="D440" s="163" t="s">
        <v>34</v>
      </c>
      <c r="E440" s="138" t="s">
        <v>34</v>
      </c>
      <c r="F440" s="137" t="s">
        <v>34</v>
      </c>
      <c r="G440" s="163" t="s">
        <v>34</v>
      </c>
      <c r="H440" s="138" t="s">
        <v>34</v>
      </c>
      <c r="I440" s="137" t="s">
        <v>34</v>
      </c>
      <c r="J440" s="163" t="s">
        <v>34</v>
      </c>
      <c r="K440" s="138" t="s">
        <v>34</v>
      </c>
    </row>
    <row r="441" spans="2:11" x14ac:dyDescent="0.35">
      <c r="B441" s="31" t="s">
        <v>80</v>
      </c>
      <c r="C441" s="139">
        <v>51472</v>
      </c>
      <c r="D441" s="156">
        <v>6967763</v>
      </c>
      <c r="E441" s="176">
        <v>0.2292068422640669</v>
      </c>
      <c r="F441" s="139">
        <v>44837</v>
      </c>
      <c r="G441" s="156">
        <v>5833010</v>
      </c>
      <c r="H441" s="176">
        <v>0.18427135383175267</v>
      </c>
      <c r="I441" s="139">
        <v>38667</v>
      </c>
      <c r="J441" s="156">
        <v>4650999</v>
      </c>
      <c r="K441" s="176">
        <v>0.16794748479842747</v>
      </c>
    </row>
    <row r="442" spans="2:11" x14ac:dyDescent="0.35">
      <c r="B442" s="28" t="s">
        <v>24</v>
      </c>
      <c r="C442" s="92">
        <v>674805</v>
      </c>
      <c r="D442" s="108">
        <v>60325583</v>
      </c>
      <c r="E442" s="169">
        <v>0.51084340342413781</v>
      </c>
      <c r="F442" s="92">
        <v>482058</v>
      </c>
      <c r="G442" s="108">
        <v>50278511</v>
      </c>
      <c r="H442" s="169">
        <v>0.43778926846008276</v>
      </c>
      <c r="I442" s="92">
        <v>570230</v>
      </c>
      <c r="J442" s="92">
        <v>51718183</v>
      </c>
      <c r="K442" s="169">
        <v>0.44083985748335591</v>
      </c>
    </row>
    <row r="443" spans="2:11" x14ac:dyDescent="0.35">
      <c r="B443" s="52" t="s">
        <v>38</v>
      </c>
    </row>
    <row r="444" spans="2:11" x14ac:dyDescent="0.35">
      <c r="B444" s="34" t="s">
        <v>29</v>
      </c>
    </row>
    <row r="445" spans="2:11" x14ac:dyDescent="0.35">
      <c r="B445" s="34"/>
    </row>
    <row r="446" spans="2:11" x14ac:dyDescent="0.35">
      <c r="B446" s="2" t="s">
        <v>116</v>
      </c>
    </row>
    <row r="447" spans="2:11" x14ac:dyDescent="0.35">
      <c r="B447" s="3" t="s">
        <v>111</v>
      </c>
    </row>
    <row r="448" spans="2:11" x14ac:dyDescent="0.35">
      <c r="B448" s="4"/>
      <c r="C448" s="968">
        <v>2020</v>
      </c>
      <c r="D448" s="968"/>
      <c r="E448" s="968"/>
      <c r="F448" s="968">
        <v>2021</v>
      </c>
      <c r="G448" s="968"/>
      <c r="H448" s="968"/>
      <c r="I448" s="968">
        <v>2022</v>
      </c>
      <c r="J448" s="968"/>
      <c r="K448" s="968"/>
    </row>
    <row r="449" spans="2:15" ht="27" x14ac:dyDescent="0.35">
      <c r="B449" s="114"/>
      <c r="C449" s="141" t="s">
        <v>49</v>
      </c>
      <c r="D449" s="141" t="s">
        <v>50</v>
      </c>
      <c r="E449" s="141" t="s">
        <v>88</v>
      </c>
      <c r="F449" s="141" t="s">
        <v>49</v>
      </c>
      <c r="G449" s="141" t="s">
        <v>50</v>
      </c>
      <c r="H449" s="141" t="s">
        <v>88</v>
      </c>
      <c r="I449" s="141" t="s">
        <v>49</v>
      </c>
      <c r="J449" s="141" t="s">
        <v>50</v>
      </c>
      <c r="K449" s="141" t="s">
        <v>88</v>
      </c>
    </row>
    <row r="450" spans="2:15" x14ac:dyDescent="0.35">
      <c r="B450" s="31" t="s">
        <v>72</v>
      </c>
      <c r="C450" s="94">
        <v>27546</v>
      </c>
      <c r="D450" s="109">
        <v>3757013</v>
      </c>
      <c r="E450" s="176">
        <v>0.16422539353449064</v>
      </c>
      <c r="F450" s="177">
        <v>59616</v>
      </c>
      <c r="G450" s="178">
        <v>4514461</v>
      </c>
      <c r="H450" s="176">
        <v>0.12790714786418339</v>
      </c>
      <c r="I450" s="177">
        <v>25501</v>
      </c>
      <c r="J450" s="177">
        <v>5101671</v>
      </c>
      <c r="K450" s="176">
        <v>7.50561989334525E-2</v>
      </c>
    </row>
    <row r="451" spans="2:15" x14ac:dyDescent="0.35">
      <c r="B451" s="17" t="s">
        <v>73</v>
      </c>
      <c r="C451" s="142">
        <v>4182</v>
      </c>
      <c r="D451" s="158">
        <v>214501</v>
      </c>
      <c r="E451" s="135">
        <v>0.16097503859893264</v>
      </c>
      <c r="F451" s="179">
        <v>8068</v>
      </c>
      <c r="G451" s="180">
        <v>373627</v>
      </c>
      <c r="H451" s="135">
        <v>7.549352944962523E-2</v>
      </c>
      <c r="I451" s="179">
        <v>11674</v>
      </c>
      <c r="J451" s="179">
        <v>997018</v>
      </c>
      <c r="K451" s="135">
        <v>7.4380202251486893E-2</v>
      </c>
    </row>
    <row r="452" spans="2:15" x14ac:dyDescent="0.35">
      <c r="B452" s="21" t="s">
        <v>74</v>
      </c>
      <c r="C452" s="142">
        <v>2272</v>
      </c>
      <c r="D452" s="158">
        <v>144728</v>
      </c>
      <c r="E452" s="135">
        <v>2.0512433841774143</v>
      </c>
      <c r="F452" s="179">
        <v>3361</v>
      </c>
      <c r="G452" s="180">
        <v>188290</v>
      </c>
      <c r="H452" s="135">
        <v>0.31491827177589016</v>
      </c>
      <c r="I452" s="179">
        <v>4408</v>
      </c>
      <c r="J452" s="179">
        <v>707484</v>
      </c>
      <c r="K452" s="135">
        <v>0.25108037270524902</v>
      </c>
    </row>
    <row r="453" spans="2:15" x14ac:dyDescent="0.35">
      <c r="B453" s="25" t="s">
        <v>75</v>
      </c>
      <c r="C453" s="143">
        <v>13517</v>
      </c>
      <c r="D453" s="160">
        <v>3335919</v>
      </c>
      <c r="E453" s="136">
        <v>1.4086623274900452</v>
      </c>
      <c r="F453" s="181">
        <v>21049</v>
      </c>
      <c r="G453" s="182">
        <v>4904400</v>
      </c>
      <c r="H453" s="136">
        <v>0.45362531410170048</v>
      </c>
      <c r="I453" s="181">
        <v>23593</v>
      </c>
      <c r="J453" s="181">
        <v>7094798</v>
      </c>
      <c r="K453" s="136">
        <v>0.47902984321992498</v>
      </c>
    </row>
    <row r="454" spans="2:15" x14ac:dyDescent="0.35">
      <c r="B454" s="25" t="s">
        <v>76</v>
      </c>
      <c r="C454" s="143">
        <v>704686</v>
      </c>
      <c r="D454" s="160">
        <v>37178331</v>
      </c>
      <c r="E454" s="136">
        <v>0.89293459900125771</v>
      </c>
      <c r="F454" s="181">
        <v>1061849</v>
      </c>
      <c r="G454" s="182">
        <v>59630628</v>
      </c>
      <c r="H454" s="136">
        <v>0.75063828793403609</v>
      </c>
      <c r="I454" s="181">
        <v>1301459</v>
      </c>
      <c r="J454" s="181">
        <v>67661887</v>
      </c>
      <c r="K454" s="136">
        <v>0.64028687393557204</v>
      </c>
    </row>
    <row r="455" spans="2:15" x14ac:dyDescent="0.35">
      <c r="B455" s="17" t="s">
        <v>77</v>
      </c>
      <c r="C455" s="137" t="s">
        <v>34</v>
      </c>
      <c r="D455" s="163" t="s">
        <v>34</v>
      </c>
      <c r="E455" s="138" t="s">
        <v>34</v>
      </c>
      <c r="F455" s="179">
        <v>66829</v>
      </c>
      <c r="G455" s="180">
        <v>8047104</v>
      </c>
      <c r="H455" s="135">
        <v>0.3148416694540182</v>
      </c>
      <c r="I455" s="179">
        <v>89171</v>
      </c>
      <c r="J455" s="179">
        <v>12208893</v>
      </c>
      <c r="K455" s="135">
        <v>0.245973549509336</v>
      </c>
    </row>
    <row r="456" spans="2:15" x14ac:dyDescent="0.35">
      <c r="B456" s="17" t="s">
        <v>78</v>
      </c>
      <c r="C456" s="137" t="s">
        <v>34</v>
      </c>
      <c r="D456" s="163" t="s">
        <v>34</v>
      </c>
      <c r="E456" s="138" t="s">
        <v>34</v>
      </c>
      <c r="F456" s="179">
        <v>66220</v>
      </c>
      <c r="G456" s="180">
        <v>4248429</v>
      </c>
      <c r="H456" s="135">
        <v>0.59559589284059244</v>
      </c>
      <c r="I456" s="179">
        <v>77606</v>
      </c>
      <c r="J456" s="179">
        <v>2513556</v>
      </c>
      <c r="K456" s="135">
        <v>0.56545681969846695</v>
      </c>
    </row>
    <row r="457" spans="2:15" x14ac:dyDescent="0.35">
      <c r="B457" s="17" t="s">
        <v>79</v>
      </c>
      <c r="C457" s="137" t="s">
        <v>34</v>
      </c>
      <c r="D457" s="163" t="s">
        <v>34</v>
      </c>
      <c r="E457" s="138" t="s">
        <v>34</v>
      </c>
      <c r="F457" s="179">
        <v>928800</v>
      </c>
      <c r="G457" s="180">
        <v>47335095</v>
      </c>
      <c r="H457" s="135">
        <v>1.012567064731968</v>
      </c>
      <c r="I457" s="179">
        <v>1134682</v>
      </c>
      <c r="J457" s="179">
        <v>52939438</v>
      </c>
      <c r="K457" s="135">
        <v>1.02607402944273</v>
      </c>
    </row>
    <row r="458" spans="2:15" x14ac:dyDescent="0.35">
      <c r="B458" s="31" t="s">
        <v>80</v>
      </c>
      <c r="C458" s="139">
        <v>8224</v>
      </c>
      <c r="D458" s="156">
        <v>1011865</v>
      </c>
      <c r="E458" s="176">
        <v>5.6072543559322334E-2</v>
      </c>
      <c r="F458" s="177">
        <v>4155</v>
      </c>
      <c r="G458" s="183">
        <v>676073</v>
      </c>
      <c r="H458" s="176">
        <v>3.1417544545992743E-2</v>
      </c>
      <c r="I458" s="177">
        <v>5044</v>
      </c>
      <c r="J458" s="177">
        <v>939726</v>
      </c>
      <c r="K458" s="176">
        <v>4.5685691744919397E-2</v>
      </c>
    </row>
    <row r="459" spans="2:15" x14ac:dyDescent="0.35">
      <c r="B459" s="28" t="s">
        <v>24</v>
      </c>
      <c r="C459" s="92">
        <v>753973</v>
      </c>
      <c r="D459" s="108">
        <v>45283128</v>
      </c>
      <c r="E459" s="169">
        <v>0.53320009796823209</v>
      </c>
      <c r="F459" s="92">
        <v>1146669</v>
      </c>
      <c r="G459" s="108">
        <v>69725562</v>
      </c>
      <c r="H459" s="169">
        <v>0.47411308367562804</v>
      </c>
      <c r="I459" s="92">
        <v>1355597</v>
      </c>
      <c r="J459" s="92">
        <v>80798082</v>
      </c>
      <c r="K459" s="169">
        <v>0.38654594882648202</v>
      </c>
    </row>
    <row r="460" spans="2:15" x14ac:dyDescent="0.35">
      <c r="B460" s="52" t="s">
        <v>38</v>
      </c>
      <c r="F460" s="184"/>
    </row>
    <row r="461" spans="2:15" x14ac:dyDescent="0.35">
      <c r="B461" s="34" t="s">
        <v>29</v>
      </c>
    </row>
    <row r="463" spans="2:15" x14ac:dyDescent="0.35">
      <c r="B463" s="2" t="s">
        <v>117</v>
      </c>
      <c r="N463" s="954" t="s">
        <v>2</v>
      </c>
      <c r="O463" s="954"/>
    </row>
    <row r="464" spans="2:15" x14ac:dyDescent="0.35">
      <c r="B464" s="3" t="s">
        <v>118</v>
      </c>
    </row>
    <row r="465" spans="2:8" x14ac:dyDescent="0.35">
      <c r="B465" s="144"/>
      <c r="C465" s="968" t="s">
        <v>119</v>
      </c>
      <c r="D465" s="968"/>
      <c r="E465" s="968" t="s">
        <v>120</v>
      </c>
      <c r="F465" s="968"/>
      <c r="G465" s="968" t="s">
        <v>51</v>
      </c>
      <c r="H465" s="968"/>
    </row>
    <row r="466" spans="2:8" x14ac:dyDescent="0.35">
      <c r="B466" s="114"/>
      <c r="C466" s="141" t="s">
        <v>49</v>
      </c>
      <c r="D466" s="141" t="s">
        <v>50</v>
      </c>
      <c r="E466" s="141" t="s">
        <v>49</v>
      </c>
      <c r="F466" s="141" t="s">
        <v>50</v>
      </c>
      <c r="G466" s="141" t="s">
        <v>121</v>
      </c>
      <c r="H466" s="141" t="s">
        <v>122</v>
      </c>
    </row>
    <row r="467" spans="2:8" x14ac:dyDescent="0.35">
      <c r="B467" s="31" t="s">
        <v>123</v>
      </c>
      <c r="C467" s="109">
        <v>720160645</v>
      </c>
      <c r="D467" s="109">
        <v>40673352376</v>
      </c>
      <c r="E467" s="109">
        <v>371145</v>
      </c>
      <c r="F467" s="109">
        <v>35781047</v>
      </c>
      <c r="G467" s="176">
        <v>0.51536417961300796</v>
      </c>
      <c r="H467" s="176">
        <v>8.7971718360528403E-2</v>
      </c>
    </row>
    <row r="468" spans="2:8" ht="27" x14ac:dyDescent="0.35">
      <c r="B468" s="124" t="s">
        <v>124</v>
      </c>
      <c r="C468" s="185">
        <v>121950525</v>
      </c>
      <c r="D468" s="185">
        <v>5149814732</v>
      </c>
      <c r="E468" s="185">
        <v>212055</v>
      </c>
      <c r="F468" s="185">
        <v>14750850</v>
      </c>
      <c r="G468" s="135">
        <v>1.7388609028128399</v>
      </c>
      <c r="H468" s="135">
        <v>0.28643457614777701</v>
      </c>
    </row>
    <row r="469" spans="2:8" x14ac:dyDescent="0.35">
      <c r="B469" s="25" t="s">
        <v>125</v>
      </c>
      <c r="C469" s="103">
        <v>238518682</v>
      </c>
      <c r="D469" s="103">
        <v>21923769597</v>
      </c>
      <c r="E469" s="103">
        <v>190628</v>
      </c>
      <c r="F469" s="103">
        <v>17283633</v>
      </c>
      <c r="G469" s="135">
        <v>0.79921622240055801</v>
      </c>
      <c r="H469" s="135">
        <v>7.8835133363037393E-2</v>
      </c>
    </row>
    <row r="470" spans="2:8" x14ac:dyDescent="0.35">
      <c r="B470" s="25" t="s">
        <v>126</v>
      </c>
      <c r="C470" s="103">
        <v>401318250</v>
      </c>
      <c r="D470" s="103">
        <v>14910099186</v>
      </c>
      <c r="E470" s="103">
        <v>325588</v>
      </c>
      <c r="F470" s="103">
        <v>15324085</v>
      </c>
      <c r="G470" s="135">
        <v>0.81129627172449803</v>
      </c>
      <c r="H470" s="135">
        <v>0.102776546345102</v>
      </c>
    </row>
    <row r="471" spans="2:8" x14ac:dyDescent="0.35">
      <c r="B471" s="25" t="s">
        <v>127</v>
      </c>
      <c r="C471" s="103">
        <v>32482983</v>
      </c>
      <c r="D471" s="103">
        <v>2109085070</v>
      </c>
      <c r="E471" s="103">
        <v>13718</v>
      </c>
      <c r="F471" s="103">
        <v>1029111</v>
      </c>
      <c r="G471" s="135">
        <v>0.42231343100478203</v>
      </c>
      <c r="H471" s="135">
        <v>4.8794191122883399E-2</v>
      </c>
    </row>
    <row r="472" spans="2:8" x14ac:dyDescent="0.35">
      <c r="B472" s="25" t="s">
        <v>128</v>
      </c>
      <c r="C472" s="103">
        <v>65076308</v>
      </c>
      <c r="D472" s="103">
        <v>10893000558</v>
      </c>
      <c r="E472" s="103">
        <v>35615</v>
      </c>
      <c r="F472" s="103">
        <v>13859215</v>
      </c>
      <c r="G472" s="135">
        <v>0.54728058635410004</v>
      </c>
      <c r="H472" s="135">
        <v>0.12723046259115001</v>
      </c>
    </row>
    <row r="473" spans="2:8" x14ac:dyDescent="0.35">
      <c r="B473" s="25" t="s">
        <v>129</v>
      </c>
      <c r="C473" s="103">
        <v>12266930</v>
      </c>
      <c r="D473" s="103">
        <v>2497700204</v>
      </c>
      <c r="E473" s="103">
        <v>3564</v>
      </c>
      <c r="F473" s="103">
        <v>529667</v>
      </c>
      <c r="G473" s="135">
        <v>0.29053724118422503</v>
      </c>
      <c r="H473" s="135">
        <v>2.1206187962500601E-2</v>
      </c>
    </row>
    <row r="474" spans="2:8" x14ac:dyDescent="0.35">
      <c r="B474" s="25" t="s">
        <v>130</v>
      </c>
      <c r="C474" s="103">
        <v>37868213</v>
      </c>
      <c r="D474" s="103">
        <v>2428226279</v>
      </c>
      <c r="E474" s="103">
        <v>25961</v>
      </c>
      <c r="F474" s="103">
        <v>2307096</v>
      </c>
      <c r="G474" s="135">
        <v>0.68556179294755704</v>
      </c>
      <c r="H474" s="135">
        <v>9.5011573672208E-2</v>
      </c>
    </row>
    <row r="475" spans="2:8" x14ac:dyDescent="0.35">
      <c r="B475" s="25" t="s">
        <v>131</v>
      </c>
      <c r="C475" s="103">
        <v>480090010</v>
      </c>
      <c r="D475" s="103">
        <v>34617354164</v>
      </c>
      <c r="E475" s="103">
        <v>635812</v>
      </c>
      <c r="F475" s="103">
        <v>39595894</v>
      </c>
      <c r="G475" s="135">
        <v>1.3243599882446999</v>
      </c>
      <c r="H475" s="135">
        <v>0.114381630128097</v>
      </c>
    </row>
    <row r="476" spans="2:8" x14ac:dyDescent="0.35">
      <c r="B476" s="25" t="s">
        <v>132</v>
      </c>
      <c r="C476" s="103">
        <v>121276878</v>
      </c>
      <c r="D476" s="103">
        <v>11359213472</v>
      </c>
      <c r="E476" s="103">
        <v>102306</v>
      </c>
      <c r="F476" s="103">
        <v>20160930</v>
      </c>
      <c r="G476" s="135">
        <v>0.84357382616660004</v>
      </c>
      <c r="H476" s="135">
        <v>0.17748526383183</v>
      </c>
    </row>
    <row r="477" spans="2:8" x14ac:dyDescent="0.35">
      <c r="B477" s="25" t="s">
        <v>133</v>
      </c>
      <c r="C477" s="103">
        <v>113174813</v>
      </c>
      <c r="D477" s="103">
        <v>3697908887</v>
      </c>
      <c r="E477" s="103">
        <v>49613</v>
      </c>
      <c r="F477" s="103">
        <v>3588319</v>
      </c>
      <c r="G477" s="135">
        <v>0.43837492357950703</v>
      </c>
      <c r="H477" s="135">
        <v>9.7036436257657302E-2</v>
      </c>
    </row>
    <row r="478" spans="2:8" x14ac:dyDescent="0.35">
      <c r="B478" s="31" t="s">
        <v>134</v>
      </c>
      <c r="C478" s="109">
        <v>136578925</v>
      </c>
      <c r="D478" s="109">
        <v>9643194626</v>
      </c>
      <c r="E478" s="109">
        <v>29268</v>
      </c>
      <c r="F478" s="109">
        <v>5946501</v>
      </c>
      <c r="G478" s="135">
        <v>0.21429367671476399</v>
      </c>
      <c r="H478" s="135">
        <v>6.1665259601491697E-2</v>
      </c>
    </row>
    <row r="479" spans="2:8" x14ac:dyDescent="0.35">
      <c r="B479" s="28" t="s">
        <v>24</v>
      </c>
      <c r="C479" s="108">
        <v>2480763162</v>
      </c>
      <c r="D479" s="108">
        <v>159902719151</v>
      </c>
      <c r="E479" s="108">
        <v>1995273</v>
      </c>
      <c r="F479" s="108">
        <v>170156348</v>
      </c>
      <c r="G479" s="169">
        <v>0.80429806059817699</v>
      </c>
      <c r="H479" s="169">
        <v>0.106412416814074</v>
      </c>
    </row>
    <row r="480" spans="2:8" x14ac:dyDescent="0.35">
      <c r="B480" s="34" t="s">
        <v>29</v>
      </c>
      <c r="C480" s="15"/>
      <c r="D480" s="15"/>
      <c r="E480" s="15"/>
      <c r="F480" s="15"/>
      <c r="G480" s="15"/>
      <c r="H480" s="15"/>
    </row>
    <row r="482" spans="2:19" x14ac:dyDescent="0.35">
      <c r="B482" s="1" t="s">
        <v>135</v>
      </c>
      <c r="C482" s="39"/>
    </row>
    <row r="483" spans="2:19" x14ac:dyDescent="0.35">
      <c r="B483" s="2" t="s">
        <v>136</v>
      </c>
      <c r="K483" s="954" t="s">
        <v>2</v>
      </c>
      <c r="L483" s="954"/>
    </row>
    <row r="484" spans="2:19" x14ac:dyDescent="0.35">
      <c r="B484" s="118" t="s">
        <v>137</v>
      </c>
      <c r="D484" s="69"/>
    </row>
    <row r="485" spans="2:19" x14ac:dyDescent="0.35">
      <c r="B485" s="4"/>
      <c r="C485" s="955">
        <v>2017</v>
      </c>
      <c r="D485" s="955"/>
      <c r="E485" s="955">
        <v>2018</v>
      </c>
      <c r="F485" s="955"/>
      <c r="G485" s="955">
        <v>2019</v>
      </c>
      <c r="H485" s="955"/>
      <c r="I485" s="955">
        <v>2020</v>
      </c>
      <c r="J485" s="955"/>
      <c r="K485" s="955">
        <v>2021</v>
      </c>
      <c r="L485" s="955"/>
      <c r="M485" s="955">
        <v>2022</v>
      </c>
      <c r="N485" s="955"/>
    </row>
    <row r="486" spans="2:19" x14ac:dyDescent="0.35">
      <c r="B486" s="114"/>
      <c r="C486" s="6" t="s">
        <v>49</v>
      </c>
      <c r="D486" s="115" t="s">
        <v>71</v>
      </c>
      <c r="E486" s="6" t="s">
        <v>49</v>
      </c>
      <c r="F486" s="115" t="s">
        <v>71</v>
      </c>
      <c r="G486" s="6" t="s">
        <v>49</v>
      </c>
      <c r="H486" s="115" t="s">
        <v>71</v>
      </c>
      <c r="I486" s="6" t="s">
        <v>49</v>
      </c>
      <c r="J486" s="115" t="s">
        <v>71</v>
      </c>
      <c r="K486" s="6" t="s">
        <v>49</v>
      </c>
      <c r="L486" s="115" t="s">
        <v>71</v>
      </c>
      <c r="M486" s="6" t="s">
        <v>49</v>
      </c>
      <c r="N486" s="115" t="s">
        <v>71</v>
      </c>
    </row>
    <row r="487" spans="2:19" x14ac:dyDescent="0.35">
      <c r="B487" s="11" t="s">
        <v>72</v>
      </c>
      <c r="C487" s="98">
        <v>11076237.531000001</v>
      </c>
      <c r="D487" s="98">
        <v>440943479.85300004</v>
      </c>
      <c r="E487" s="98">
        <v>11286512.713</v>
      </c>
      <c r="F487" s="98">
        <v>453608003.22999996</v>
      </c>
      <c r="G487" s="98">
        <v>12277149.336000001</v>
      </c>
      <c r="H487" s="98">
        <v>468895510.81299996</v>
      </c>
      <c r="I487" s="98">
        <v>11284433.277000001</v>
      </c>
      <c r="J487" s="98">
        <v>428180386.88200003</v>
      </c>
      <c r="K487" s="98">
        <v>13031097.715</v>
      </c>
      <c r="L487" s="98">
        <v>480804098.66600001</v>
      </c>
      <c r="M487" s="98">
        <v>15093610.604</v>
      </c>
      <c r="N487" s="98">
        <v>551753132.67200005</v>
      </c>
      <c r="R487" s="66"/>
      <c r="S487" s="66"/>
    </row>
    <row r="488" spans="2:19" x14ac:dyDescent="0.35">
      <c r="B488" s="17" t="s">
        <v>73</v>
      </c>
      <c r="C488" s="101">
        <v>1302752.7250000001</v>
      </c>
      <c r="D488" s="102">
        <v>13537549.896</v>
      </c>
      <c r="E488" s="102">
        <v>2370246.6880000001</v>
      </c>
      <c r="F488" s="101">
        <v>25007583.537</v>
      </c>
      <c r="G488" s="102">
        <v>3802953.12</v>
      </c>
      <c r="H488" s="101">
        <v>42931373.784000002</v>
      </c>
      <c r="I488" s="102">
        <v>5187488.4050000003</v>
      </c>
      <c r="J488" s="102">
        <v>79877184.089999989</v>
      </c>
      <c r="K488" s="101">
        <v>7437197.307</v>
      </c>
      <c r="L488" s="102">
        <v>125344167.942</v>
      </c>
      <c r="M488" s="101">
        <v>9248429.352</v>
      </c>
      <c r="N488" s="102">
        <v>149971445.84400001</v>
      </c>
      <c r="R488" s="66"/>
      <c r="S488" s="66"/>
    </row>
    <row r="489" spans="2:19" x14ac:dyDescent="0.35">
      <c r="B489" s="21" t="s">
        <v>74</v>
      </c>
      <c r="C489" s="101">
        <v>6119.8370000000004</v>
      </c>
      <c r="D489" s="102">
        <v>113383.41900000001</v>
      </c>
      <c r="E489" s="102">
        <v>11911.454000000002</v>
      </c>
      <c r="F489" s="101">
        <v>209710.07</v>
      </c>
      <c r="G489" s="102">
        <v>56169.224000000002</v>
      </c>
      <c r="H489" s="101">
        <v>1014657.049</v>
      </c>
      <c r="I489" s="102">
        <v>145526.54399999999</v>
      </c>
      <c r="J489" s="102">
        <v>2979436.94</v>
      </c>
      <c r="K489" s="101">
        <v>388174.68100000004</v>
      </c>
      <c r="L489" s="102">
        <v>8403747.3960000016</v>
      </c>
      <c r="M489" s="101">
        <v>897306.94499999995</v>
      </c>
      <c r="N489" s="102">
        <v>19846998.903999999</v>
      </c>
      <c r="R489" s="66"/>
      <c r="S489" s="66"/>
    </row>
    <row r="490" spans="2:19" x14ac:dyDescent="0.35">
      <c r="B490" s="11" t="s">
        <v>75</v>
      </c>
      <c r="C490" s="103">
        <v>41561.328999999998</v>
      </c>
      <c r="D490" s="104">
        <v>4979261.483</v>
      </c>
      <c r="E490" s="104">
        <v>50542.879999999997</v>
      </c>
      <c r="F490" s="103">
        <v>5757107.8300000001</v>
      </c>
      <c r="G490" s="104">
        <v>48998.245999999999</v>
      </c>
      <c r="H490" s="103">
        <v>5586754.7619999992</v>
      </c>
      <c r="I490" s="104">
        <v>69949.650999999998</v>
      </c>
      <c r="J490" s="104">
        <v>7087912.9579999996</v>
      </c>
      <c r="K490" s="103">
        <v>64619.682000000001</v>
      </c>
      <c r="L490" s="104">
        <v>7272723.8300000001</v>
      </c>
      <c r="M490" s="103">
        <v>107228.442</v>
      </c>
      <c r="N490" s="104">
        <v>18523093.793000001</v>
      </c>
      <c r="R490" s="66"/>
      <c r="S490" s="66"/>
    </row>
    <row r="491" spans="2:19" x14ac:dyDescent="0.35">
      <c r="B491" s="11" t="s">
        <v>76</v>
      </c>
      <c r="C491" s="103">
        <v>1357351.4680000001</v>
      </c>
      <c r="D491" s="104">
        <v>90511610.480000004</v>
      </c>
      <c r="E491" s="104">
        <v>1652894.227</v>
      </c>
      <c r="F491" s="103">
        <v>112607103.689</v>
      </c>
      <c r="G491" s="104">
        <v>1906065.2150000001</v>
      </c>
      <c r="H491" s="103">
        <v>121920272.14</v>
      </c>
      <c r="I491" s="104">
        <v>2158226.327</v>
      </c>
      <c r="J491" s="104">
        <v>132554575.42899999</v>
      </c>
      <c r="K491" s="103">
        <v>2565276.2779999999</v>
      </c>
      <c r="L491" s="104">
        <v>155816405.164</v>
      </c>
      <c r="M491" s="103">
        <v>2589260.44</v>
      </c>
      <c r="N491" s="104">
        <v>166197061.537</v>
      </c>
      <c r="R491" s="66"/>
      <c r="S491" s="66"/>
    </row>
    <row r="492" spans="2:19" x14ac:dyDescent="0.35">
      <c r="B492" s="17" t="s">
        <v>77</v>
      </c>
      <c r="C492" s="101" t="s">
        <v>34</v>
      </c>
      <c r="D492" s="102" t="s">
        <v>34</v>
      </c>
      <c r="E492" s="102" t="s">
        <v>34</v>
      </c>
      <c r="F492" s="101" t="s">
        <v>34</v>
      </c>
      <c r="G492" s="102" t="s">
        <v>34</v>
      </c>
      <c r="H492" s="101" t="s">
        <v>34</v>
      </c>
      <c r="I492" s="102" t="s">
        <v>34</v>
      </c>
      <c r="J492" s="102" t="s">
        <v>34</v>
      </c>
      <c r="K492" s="101">
        <v>708194.02800000005</v>
      </c>
      <c r="L492" s="102">
        <v>78650829.788000003</v>
      </c>
      <c r="M492" s="101">
        <v>871961.495</v>
      </c>
      <c r="N492" s="102">
        <v>99937461.292999998</v>
      </c>
      <c r="R492" s="66"/>
      <c r="S492" s="66"/>
    </row>
    <row r="493" spans="2:19" x14ac:dyDescent="0.35">
      <c r="B493" s="17" t="s">
        <v>78</v>
      </c>
      <c r="C493" s="101" t="s">
        <v>34</v>
      </c>
      <c r="D493" s="102" t="s">
        <v>34</v>
      </c>
      <c r="E493" s="102" t="s">
        <v>34</v>
      </c>
      <c r="F493" s="101" t="s">
        <v>34</v>
      </c>
      <c r="G493" s="102" t="s">
        <v>34</v>
      </c>
      <c r="H493" s="101" t="s">
        <v>34</v>
      </c>
      <c r="I493" s="102" t="s">
        <v>34</v>
      </c>
      <c r="J493" s="102" t="s">
        <v>34</v>
      </c>
      <c r="K493" s="101">
        <v>409008.196</v>
      </c>
      <c r="L493" s="102">
        <v>18152504.605999999</v>
      </c>
      <c r="M493" s="101">
        <v>748083.05200000003</v>
      </c>
      <c r="N493" s="102">
        <v>27403752.028999999</v>
      </c>
      <c r="R493" s="66"/>
      <c r="S493" s="66"/>
    </row>
    <row r="494" spans="2:19" x14ac:dyDescent="0.35">
      <c r="B494" s="17" t="s">
        <v>79</v>
      </c>
      <c r="C494" s="101" t="s">
        <v>34</v>
      </c>
      <c r="D494" s="102" t="s">
        <v>34</v>
      </c>
      <c r="E494" s="102" t="s">
        <v>34</v>
      </c>
      <c r="F494" s="101" t="s">
        <v>34</v>
      </c>
      <c r="G494" s="102" t="s">
        <v>34</v>
      </c>
      <c r="H494" s="101" t="s">
        <v>34</v>
      </c>
      <c r="I494" s="102" t="s">
        <v>34</v>
      </c>
      <c r="J494" s="102" t="s">
        <v>34</v>
      </c>
      <c r="K494" s="101">
        <v>1448074.054</v>
      </c>
      <c r="L494" s="102">
        <v>59013070.769999996</v>
      </c>
      <c r="M494" s="101">
        <v>969215.89300000004</v>
      </c>
      <c r="N494" s="102">
        <v>38855848.215000004</v>
      </c>
      <c r="R494" s="66"/>
      <c r="S494" s="66"/>
    </row>
    <row r="495" spans="2:19" x14ac:dyDescent="0.35">
      <c r="B495" s="31" t="s">
        <v>80</v>
      </c>
      <c r="C495" s="106">
        <v>1459903.3320000002</v>
      </c>
      <c r="D495" s="107">
        <v>134099783.214</v>
      </c>
      <c r="E495" s="107">
        <v>1418919.0920000002</v>
      </c>
      <c r="F495" s="106">
        <v>136201130.778</v>
      </c>
      <c r="G495" s="107">
        <v>1375145.2760000001</v>
      </c>
      <c r="H495" s="106">
        <v>136636740.87800002</v>
      </c>
      <c r="I495" s="107">
        <v>1062376.064</v>
      </c>
      <c r="J495" s="107">
        <v>116986746.66999999</v>
      </c>
      <c r="K495" s="106">
        <v>1083642.682</v>
      </c>
      <c r="L495" s="107">
        <v>125105263.616</v>
      </c>
      <c r="M495" s="106">
        <v>1134543.034</v>
      </c>
      <c r="N495" s="107">
        <v>134637455.34900001</v>
      </c>
    </row>
    <row r="496" spans="2:19" x14ac:dyDescent="0.35">
      <c r="B496" s="28" t="s">
        <v>24</v>
      </c>
      <c r="C496" s="108">
        <v>13935053.660000002</v>
      </c>
      <c r="D496" s="108">
        <v>670534135.03000009</v>
      </c>
      <c r="E496" s="108">
        <v>14408868.912</v>
      </c>
      <c r="F496" s="108">
        <v>708173345.52699995</v>
      </c>
      <c r="G496" s="108">
        <v>15607358.073000001</v>
      </c>
      <c r="H496" s="108">
        <v>733039278.59300005</v>
      </c>
      <c r="I496" s="108">
        <v>14574985.319</v>
      </c>
      <c r="J496" s="108">
        <v>684809621.93900001</v>
      </c>
      <c r="K496" s="108">
        <v>16744636.357000001</v>
      </c>
      <c r="L496" s="108">
        <v>768998491.27600002</v>
      </c>
      <c r="M496" s="108">
        <v>18924642.52</v>
      </c>
      <c r="N496" s="108">
        <v>871110743.35099995</v>
      </c>
    </row>
    <row r="497" spans="2:19" x14ac:dyDescent="0.35">
      <c r="B497" s="52" t="s">
        <v>38</v>
      </c>
      <c r="C497" s="186"/>
      <c r="D497" s="186"/>
      <c r="E497" s="187"/>
      <c r="F497" s="187"/>
      <c r="G497" s="187"/>
      <c r="H497" s="187"/>
      <c r="I497" s="186"/>
      <c r="J497" s="186"/>
    </row>
    <row r="498" spans="2:19" x14ac:dyDescent="0.35">
      <c r="B498" s="34" t="s">
        <v>29</v>
      </c>
    </row>
    <row r="499" spans="2:19" x14ac:dyDescent="0.35">
      <c r="B499" s="34"/>
    </row>
    <row r="500" spans="2:19" x14ac:dyDescent="0.35">
      <c r="B500" s="2" t="s">
        <v>138</v>
      </c>
    </row>
    <row r="501" spans="2:19" x14ac:dyDescent="0.35">
      <c r="B501" s="118" t="s">
        <v>139</v>
      </c>
      <c r="D501" s="69"/>
    </row>
    <row r="502" spans="2:19" x14ac:dyDescent="0.35">
      <c r="B502" s="4"/>
      <c r="C502" s="955">
        <v>2017</v>
      </c>
      <c r="D502" s="955"/>
      <c r="E502" s="955">
        <v>2018</v>
      </c>
      <c r="F502" s="955"/>
      <c r="G502" s="955">
        <v>2019</v>
      </c>
      <c r="H502" s="955"/>
      <c r="I502" s="955">
        <v>2020</v>
      </c>
      <c r="J502" s="955"/>
      <c r="K502" s="955">
        <v>2021</v>
      </c>
      <c r="L502" s="955"/>
      <c r="M502" s="955">
        <v>2022</v>
      </c>
      <c r="N502" s="955"/>
    </row>
    <row r="503" spans="2:19" x14ac:dyDescent="0.35">
      <c r="B503" s="114"/>
      <c r="C503" s="6" t="s">
        <v>49</v>
      </c>
      <c r="D503" s="115" t="s">
        <v>71</v>
      </c>
      <c r="E503" s="6" t="s">
        <v>49</v>
      </c>
      <c r="F503" s="115" t="s">
        <v>71</v>
      </c>
      <c r="G503" s="6" t="s">
        <v>49</v>
      </c>
      <c r="H503" s="115" t="s">
        <v>71</v>
      </c>
      <c r="I503" s="6" t="s">
        <v>49</v>
      </c>
      <c r="J503" s="115" t="s">
        <v>71</v>
      </c>
      <c r="K503" s="6" t="s">
        <v>49</v>
      </c>
      <c r="L503" s="115" t="s">
        <v>71</v>
      </c>
      <c r="M503" s="6" t="s">
        <v>49</v>
      </c>
      <c r="N503" s="115" t="s">
        <v>71</v>
      </c>
    </row>
    <row r="504" spans="2:19" x14ac:dyDescent="0.35">
      <c r="B504" s="11" t="s">
        <v>72</v>
      </c>
      <c r="C504" s="84">
        <v>338617.89</v>
      </c>
      <c r="D504" s="84">
        <v>19272553.625</v>
      </c>
      <c r="E504" s="84">
        <v>318005.03700000001</v>
      </c>
      <c r="F504" s="84">
        <v>18873613.953000002</v>
      </c>
      <c r="G504" s="84">
        <v>385777.80200000003</v>
      </c>
      <c r="H504" s="84">
        <v>18939613.487</v>
      </c>
      <c r="I504" s="84">
        <v>221678.33200000002</v>
      </c>
      <c r="J504" s="84">
        <v>9320816.3480000012</v>
      </c>
      <c r="K504" s="84">
        <v>280167.49099999998</v>
      </c>
      <c r="L504" s="84">
        <v>11555730.888</v>
      </c>
      <c r="M504" s="84">
        <v>449284.005</v>
      </c>
      <c r="N504" s="84">
        <v>17644734.261</v>
      </c>
      <c r="R504" s="66"/>
      <c r="S504" s="66"/>
    </row>
    <row r="505" spans="2:19" x14ac:dyDescent="0.35">
      <c r="B505" s="17" t="s">
        <v>73</v>
      </c>
      <c r="C505" s="86">
        <v>26348.472999999998</v>
      </c>
      <c r="D505" s="87">
        <v>574362.36699999997</v>
      </c>
      <c r="E505" s="87">
        <v>43173.014000000003</v>
      </c>
      <c r="F505" s="86">
        <v>473284.07199999999</v>
      </c>
      <c r="G505" s="87">
        <v>97818.129000000001</v>
      </c>
      <c r="H505" s="86">
        <v>1111492.655</v>
      </c>
      <c r="I505" s="87">
        <v>80480.712</v>
      </c>
      <c r="J505" s="87">
        <v>1117328.7879999999</v>
      </c>
      <c r="K505" s="86">
        <v>156893.967</v>
      </c>
      <c r="L505" s="87">
        <v>2133592.503</v>
      </c>
      <c r="M505" s="86">
        <v>277549.28700000001</v>
      </c>
      <c r="N505" s="87">
        <v>4547239.9560000002</v>
      </c>
      <c r="R505" s="66"/>
      <c r="S505" s="66"/>
    </row>
    <row r="506" spans="2:19" x14ac:dyDescent="0.35">
      <c r="B506" s="21" t="s">
        <v>74</v>
      </c>
      <c r="C506" s="86">
        <v>1526.95</v>
      </c>
      <c r="D506" s="87">
        <v>27057.807000000001</v>
      </c>
      <c r="E506" s="87">
        <v>518.5</v>
      </c>
      <c r="F506" s="86">
        <v>9094.2270000000008</v>
      </c>
      <c r="G506" s="87">
        <v>8160.8289999999997</v>
      </c>
      <c r="H506" s="86">
        <v>141433.163</v>
      </c>
      <c r="I506" s="87">
        <v>12850.411</v>
      </c>
      <c r="J506" s="87">
        <v>198399.25599999999</v>
      </c>
      <c r="K506" s="86">
        <v>24643.868999999999</v>
      </c>
      <c r="L506" s="87">
        <v>559377.179</v>
      </c>
      <c r="M506" s="86">
        <v>47141.392999999996</v>
      </c>
      <c r="N506" s="87">
        <v>1230693.2819999999</v>
      </c>
      <c r="R506" s="66"/>
      <c r="S506" s="66"/>
    </row>
    <row r="507" spans="2:19" x14ac:dyDescent="0.35">
      <c r="B507" s="11" t="s">
        <v>75</v>
      </c>
      <c r="C507" s="88">
        <v>10051.953</v>
      </c>
      <c r="D507" s="89">
        <v>1577624.5019999999</v>
      </c>
      <c r="E507" s="89">
        <v>10192.826000000001</v>
      </c>
      <c r="F507" s="88">
        <v>1750072.3499999999</v>
      </c>
      <c r="G507" s="89">
        <v>9181.6130000000012</v>
      </c>
      <c r="H507" s="88">
        <v>1549215.547</v>
      </c>
      <c r="I507" s="89">
        <v>6654.6450000000004</v>
      </c>
      <c r="J507" s="89">
        <v>973959.87699999998</v>
      </c>
      <c r="K507" s="88">
        <v>4677.9179999999997</v>
      </c>
      <c r="L507" s="89">
        <v>741648.23400000005</v>
      </c>
      <c r="M507" s="88">
        <v>11092.001</v>
      </c>
      <c r="N507" s="89">
        <v>2509718.3160000001</v>
      </c>
      <c r="R507" s="66"/>
      <c r="S507" s="66"/>
    </row>
    <row r="508" spans="2:19" x14ac:dyDescent="0.35">
      <c r="B508" s="11" t="s">
        <v>76</v>
      </c>
      <c r="C508" s="88">
        <v>66309.62</v>
      </c>
      <c r="D508" s="89">
        <v>6722978.5240000002</v>
      </c>
      <c r="E508" s="89">
        <v>103530.186</v>
      </c>
      <c r="F508" s="88">
        <v>10751215.831</v>
      </c>
      <c r="G508" s="89">
        <v>104342.406</v>
      </c>
      <c r="H508" s="88">
        <v>9047249.068</v>
      </c>
      <c r="I508" s="89">
        <v>105246.57399999999</v>
      </c>
      <c r="J508" s="89">
        <v>7212206.6809999999</v>
      </c>
      <c r="K508" s="88">
        <v>99803.64</v>
      </c>
      <c r="L508" s="89">
        <v>7660699.6320000002</v>
      </c>
      <c r="M508" s="88">
        <v>117091.398</v>
      </c>
      <c r="N508" s="89">
        <v>10113497.305</v>
      </c>
      <c r="R508" s="66"/>
      <c r="S508" s="66"/>
    </row>
    <row r="509" spans="2:19" x14ac:dyDescent="0.35">
      <c r="B509" s="17" t="s">
        <v>77</v>
      </c>
      <c r="C509" s="86" t="s">
        <v>34</v>
      </c>
      <c r="D509" s="87" t="s">
        <v>34</v>
      </c>
      <c r="E509" s="87" t="s">
        <v>34</v>
      </c>
      <c r="F509" s="86" t="s">
        <v>34</v>
      </c>
      <c r="G509" s="87" t="s">
        <v>34</v>
      </c>
      <c r="H509" s="86" t="s">
        <v>34</v>
      </c>
      <c r="I509" s="87" t="s">
        <v>34</v>
      </c>
      <c r="J509" s="87" t="s">
        <v>34</v>
      </c>
      <c r="K509" s="86">
        <v>33006.555</v>
      </c>
      <c r="L509" s="87">
        <v>4224722.1259999992</v>
      </c>
      <c r="M509" s="86">
        <v>40325.639000000003</v>
      </c>
      <c r="N509" s="87">
        <v>6280677.8760000002</v>
      </c>
      <c r="R509" s="66"/>
      <c r="S509" s="66"/>
    </row>
    <row r="510" spans="2:19" x14ac:dyDescent="0.35">
      <c r="B510" s="17" t="s">
        <v>78</v>
      </c>
      <c r="C510" s="86" t="s">
        <v>34</v>
      </c>
      <c r="D510" s="87" t="s">
        <v>34</v>
      </c>
      <c r="E510" s="87" t="s">
        <v>34</v>
      </c>
      <c r="F510" s="86" t="s">
        <v>34</v>
      </c>
      <c r="G510" s="87" t="s">
        <v>34</v>
      </c>
      <c r="H510" s="86" t="s">
        <v>34</v>
      </c>
      <c r="I510" s="87" t="s">
        <v>34</v>
      </c>
      <c r="J510" s="87" t="s">
        <v>34</v>
      </c>
      <c r="K510" s="86">
        <v>10942.263999999999</v>
      </c>
      <c r="L510" s="87">
        <v>1122020.0930000001</v>
      </c>
      <c r="M510" s="86">
        <v>15991.543</v>
      </c>
      <c r="N510" s="87">
        <v>851524.42299999995</v>
      </c>
      <c r="R510" s="66"/>
      <c r="S510" s="66"/>
    </row>
    <row r="511" spans="2:19" x14ac:dyDescent="0.35">
      <c r="B511" s="17" t="s">
        <v>79</v>
      </c>
      <c r="C511" s="86" t="s">
        <v>34</v>
      </c>
      <c r="D511" s="87" t="s">
        <v>34</v>
      </c>
      <c r="E511" s="87" t="s">
        <v>34</v>
      </c>
      <c r="F511" s="86" t="s">
        <v>34</v>
      </c>
      <c r="G511" s="87" t="s">
        <v>34</v>
      </c>
      <c r="H511" s="86" t="s">
        <v>34</v>
      </c>
      <c r="I511" s="87" t="s">
        <v>34</v>
      </c>
      <c r="J511" s="87" t="s">
        <v>34</v>
      </c>
      <c r="K511" s="86">
        <v>55854.821000000004</v>
      </c>
      <c r="L511" s="87">
        <v>2313957.4130000002</v>
      </c>
      <c r="M511" s="86">
        <v>60774.216</v>
      </c>
      <c r="N511" s="87">
        <v>2981295.0060000001</v>
      </c>
      <c r="R511" s="66"/>
      <c r="S511" s="66"/>
    </row>
    <row r="512" spans="2:19" x14ac:dyDescent="0.35">
      <c r="B512" s="31" t="s">
        <v>80</v>
      </c>
      <c r="C512" s="90">
        <v>23629.427</v>
      </c>
      <c r="D512" s="91">
        <v>3940123.577</v>
      </c>
      <c r="E512" s="91">
        <v>24885.427</v>
      </c>
      <c r="F512" s="90">
        <v>4260261.2989999996</v>
      </c>
      <c r="G512" s="91">
        <v>26991.627</v>
      </c>
      <c r="H512" s="90">
        <v>4463759.8909999998</v>
      </c>
      <c r="I512" s="91">
        <v>14801.064</v>
      </c>
      <c r="J512" s="91">
        <v>2649629.716</v>
      </c>
      <c r="K512" s="90">
        <v>15583.892</v>
      </c>
      <c r="L512" s="91">
        <v>2973492.8169999998</v>
      </c>
      <c r="M512" s="90">
        <v>17560.381000000001</v>
      </c>
      <c r="N512" s="91">
        <v>2972502.7949999999</v>
      </c>
    </row>
    <row r="513" spans="2:19" x14ac:dyDescent="0.35">
      <c r="B513" s="28" t="s">
        <v>24</v>
      </c>
      <c r="C513" s="92">
        <v>438608.89</v>
      </c>
      <c r="D513" s="92">
        <v>31513280.228</v>
      </c>
      <c r="E513" s="92">
        <v>456613.47600000002</v>
      </c>
      <c r="F513" s="92">
        <v>35635163.433000006</v>
      </c>
      <c r="G513" s="92">
        <v>526293.44800000009</v>
      </c>
      <c r="H513" s="92">
        <v>33999837.993000001</v>
      </c>
      <c r="I513" s="92">
        <v>348380.61499999999</v>
      </c>
      <c r="J513" s="92">
        <v>20156612.622000001</v>
      </c>
      <c r="K513" s="92">
        <v>400232.94099999999</v>
      </c>
      <c r="L513" s="92">
        <v>22931571.571000002</v>
      </c>
      <c r="M513" s="92">
        <v>595027.78500000003</v>
      </c>
      <c r="N513" s="92">
        <v>33240452.677000001</v>
      </c>
    </row>
    <row r="514" spans="2:19" x14ac:dyDescent="0.35">
      <c r="B514" s="52" t="s">
        <v>38</v>
      </c>
      <c r="C514" s="186"/>
      <c r="D514" s="186"/>
      <c r="E514" s="187"/>
      <c r="F514" s="187"/>
      <c r="G514" s="187"/>
      <c r="H514" s="187"/>
    </row>
    <row r="515" spans="2:19" x14ac:dyDescent="0.35">
      <c r="B515" s="34" t="s">
        <v>29</v>
      </c>
    </row>
    <row r="516" spans="2:19" x14ac:dyDescent="0.35">
      <c r="B516" s="34"/>
    </row>
    <row r="517" spans="2:19" x14ac:dyDescent="0.35">
      <c r="B517" s="79" t="s">
        <v>140</v>
      </c>
      <c r="C517" s="39"/>
      <c r="D517" s="39"/>
      <c r="E517" s="39"/>
      <c r="F517" s="39"/>
      <c r="G517" s="39"/>
      <c r="H517" s="39"/>
      <c r="I517" s="39"/>
      <c r="J517" s="39"/>
      <c r="K517" s="39"/>
      <c r="L517" s="39"/>
      <c r="M517" s="39"/>
      <c r="N517" s="954" t="s">
        <v>2</v>
      </c>
      <c r="O517" s="954"/>
    </row>
    <row r="518" spans="2:19" x14ac:dyDescent="0.35">
      <c r="B518" s="118" t="s">
        <v>139</v>
      </c>
      <c r="C518" s="39"/>
      <c r="D518" s="69"/>
      <c r="E518" s="39"/>
      <c r="F518" s="39"/>
      <c r="G518" s="39"/>
      <c r="H518" s="39"/>
      <c r="I518" s="39"/>
      <c r="J518" s="39"/>
      <c r="K518" s="39"/>
      <c r="L518" s="39"/>
      <c r="M518" s="39"/>
    </row>
    <row r="519" spans="2:19" x14ac:dyDescent="0.35">
      <c r="B519" s="4"/>
      <c r="C519" s="955">
        <v>2017</v>
      </c>
      <c r="D519" s="955"/>
      <c r="E519" s="955">
        <v>2018</v>
      </c>
      <c r="F519" s="955"/>
      <c r="G519" s="955">
        <v>2019</v>
      </c>
      <c r="H519" s="955"/>
      <c r="I519" s="955">
        <v>2020</v>
      </c>
      <c r="J519" s="955"/>
      <c r="K519" s="955">
        <v>2021</v>
      </c>
      <c r="L519" s="955"/>
      <c r="M519" s="955">
        <v>2022</v>
      </c>
      <c r="N519" s="955"/>
    </row>
    <row r="520" spans="2:19" x14ac:dyDescent="0.35">
      <c r="B520" s="114"/>
      <c r="C520" s="6" t="s">
        <v>49</v>
      </c>
      <c r="D520" s="115" t="s">
        <v>71</v>
      </c>
      <c r="E520" s="6" t="s">
        <v>49</v>
      </c>
      <c r="F520" s="115" t="s">
        <v>71</v>
      </c>
      <c r="G520" s="6" t="s">
        <v>49</v>
      </c>
      <c r="H520" s="115" t="s">
        <v>71</v>
      </c>
      <c r="I520" s="6" t="s">
        <v>49</v>
      </c>
      <c r="J520" s="115" t="s">
        <v>71</v>
      </c>
      <c r="K520" s="6" t="s">
        <v>49</v>
      </c>
      <c r="L520" s="115" t="s">
        <v>71</v>
      </c>
      <c r="M520" s="6" t="s">
        <v>49</v>
      </c>
      <c r="N520" s="115" t="s">
        <v>71</v>
      </c>
    </row>
    <row r="521" spans="2:19" x14ac:dyDescent="0.35">
      <c r="B521" s="11" t="s">
        <v>72</v>
      </c>
      <c r="C521" s="84">
        <v>91971.332999999999</v>
      </c>
      <c r="D521" s="84">
        <v>12096047.551999999</v>
      </c>
      <c r="E521" s="84">
        <v>103719.38</v>
      </c>
      <c r="F521" s="84">
        <v>12756750.003999999</v>
      </c>
      <c r="G521" s="84">
        <v>117188.06700000001</v>
      </c>
      <c r="H521" s="84">
        <v>12762227.614</v>
      </c>
      <c r="I521" s="84">
        <v>84152.849000000002</v>
      </c>
      <c r="J521" s="84">
        <v>5099159.5889999997</v>
      </c>
      <c r="K521" s="84">
        <v>138964.17600000001</v>
      </c>
      <c r="L521" s="84">
        <v>8973472.7320000008</v>
      </c>
      <c r="M521" s="84">
        <v>304115.18599999999</v>
      </c>
      <c r="N521" s="84">
        <v>19948597.056000002</v>
      </c>
      <c r="R521" s="66"/>
      <c r="S521" s="66"/>
    </row>
    <row r="522" spans="2:19" x14ac:dyDescent="0.35">
      <c r="B522" s="17" t="s">
        <v>73</v>
      </c>
      <c r="C522" s="86">
        <v>2465.1839999999997</v>
      </c>
      <c r="D522" s="87">
        <v>32464.495999999996</v>
      </c>
      <c r="E522" s="87">
        <v>6251.335</v>
      </c>
      <c r="F522" s="86">
        <v>94575.175999999992</v>
      </c>
      <c r="G522" s="87">
        <v>14771.043000000001</v>
      </c>
      <c r="H522" s="86">
        <v>261878.77900000001</v>
      </c>
      <c r="I522" s="87">
        <v>25488.245999999999</v>
      </c>
      <c r="J522" s="87">
        <v>373002.772</v>
      </c>
      <c r="K522" s="86">
        <v>77310.952999999994</v>
      </c>
      <c r="L522" s="87">
        <v>1515714.1400000001</v>
      </c>
      <c r="M522" s="86">
        <v>189066.97</v>
      </c>
      <c r="N522" s="87">
        <v>4263736.4939999999</v>
      </c>
      <c r="R522" s="66"/>
      <c r="S522" s="66"/>
    </row>
    <row r="523" spans="2:19" x14ac:dyDescent="0.35">
      <c r="B523" s="21" t="s">
        <v>74</v>
      </c>
      <c r="C523" s="86">
        <v>148.74699999999999</v>
      </c>
      <c r="D523" s="87">
        <v>2833.3599999999997</v>
      </c>
      <c r="E523" s="87">
        <v>443.86199999999997</v>
      </c>
      <c r="F523" s="86">
        <v>9663</v>
      </c>
      <c r="G523" s="87">
        <v>2758.96</v>
      </c>
      <c r="H523" s="86">
        <v>78935.591</v>
      </c>
      <c r="I523" s="87">
        <v>5731.4709999999995</v>
      </c>
      <c r="J523" s="87">
        <v>93737.956999999995</v>
      </c>
      <c r="K523" s="86">
        <v>15280.082</v>
      </c>
      <c r="L523" s="87">
        <v>453736.86199999996</v>
      </c>
      <c r="M523" s="86">
        <v>41543.11</v>
      </c>
      <c r="N523" s="87">
        <v>1483753.0989999999</v>
      </c>
      <c r="R523" s="66"/>
      <c r="S523" s="66"/>
    </row>
    <row r="524" spans="2:19" x14ac:dyDescent="0.35">
      <c r="B524" s="11" t="s">
        <v>75</v>
      </c>
      <c r="C524" s="88">
        <v>5219.2920000000004</v>
      </c>
      <c r="D524" s="89">
        <v>1329330.9469999999</v>
      </c>
      <c r="E524" s="89">
        <v>5457.2300000000005</v>
      </c>
      <c r="F524" s="88">
        <v>1299765.9029999999</v>
      </c>
      <c r="G524" s="89">
        <v>4957.8900000000003</v>
      </c>
      <c r="H524" s="88">
        <v>1264470.4580000001</v>
      </c>
      <c r="I524" s="89">
        <v>3051.5740000000001</v>
      </c>
      <c r="J524" s="89">
        <v>685035.00399999996</v>
      </c>
      <c r="K524" s="88">
        <v>3705.578</v>
      </c>
      <c r="L524" s="89">
        <v>990736.85600000003</v>
      </c>
      <c r="M524" s="88">
        <v>8534.1980000000003</v>
      </c>
      <c r="N524" s="89">
        <v>2753546.1189999999</v>
      </c>
      <c r="R524" s="66"/>
      <c r="S524" s="66"/>
    </row>
    <row r="525" spans="2:19" x14ac:dyDescent="0.35">
      <c r="B525" s="11" t="s">
        <v>76</v>
      </c>
      <c r="C525" s="88">
        <v>22969.971999999998</v>
      </c>
      <c r="D525" s="89">
        <v>3654482.0289999996</v>
      </c>
      <c r="E525" s="89">
        <v>33375.879000000001</v>
      </c>
      <c r="F525" s="88">
        <v>4099334.0090000001</v>
      </c>
      <c r="G525" s="89">
        <v>32832.763999999996</v>
      </c>
      <c r="H525" s="88">
        <v>3279876.0269999998</v>
      </c>
      <c r="I525" s="89">
        <v>41548.616000000002</v>
      </c>
      <c r="J525" s="89">
        <v>3213447.9849999999</v>
      </c>
      <c r="K525" s="88">
        <v>65607.881000000008</v>
      </c>
      <c r="L525" s="89">
        <v>5970810.1610000003</v>
      </c>
      <c r="M525" s="88">
        <v>79008.123000000007</v>
      </c>
      <c r="N525" s="89">
        <v>9440674.4389999993</v>
      </c>
      <c r="R525" s="66"/>
      <c r="S525" s="66"/>
    </row>
    <row r="526" spans="2:19" x14ac:dyDescent="0.35">
      <c r="B526" s="17" t="s">
        <v>77</v>
      </c>
      <c r="C526" s="86" t="s">
        <v>34</v>
      </c>
      <c r="D526" s="87" t="s">
        <v>34</v>
      </c>
      <c r="E526" s="87" t="s">
        <v>34</v>
      </c>
      <c r="F526" s="86" t="s">
        <v>34</v>
      </c>
      <c r="G526" s="87" t="s">
        <v>34</v>
      </c>
      <c r="H526" s="86" t="s">
        <v>34</v>
      </c>
      <c r="I526" s="87" t="s">
        <v>34</v>
      </c>
      <c r="J526" s="87" t="s">
        <v>34</v>
      </c>
      <c r="K526" s="86">
        <v>13227.089</v>
      </c>
      <c r="L526" s="87">
        <v>2241995.3989999997</v>
      </c>
      <c r="M526" s="86">
        <v>22598.035</v>
      </c>
      <c r="N526" s="87">
        <v>4700562.2649999997</v>
      </c>
      <c r="R526" s="66"/>
      <c r="S526" s="66"/>
    </row>
    <row r="527" spans="2:19" x14ac:dyDescent="0.35">
      <c r="B527" s="17" t="s">
        <v>78</v>
      </c>
      <c r="C527" s="86" t="s">
        <v>34</v>
      </c>
      <c r="D527" s="87" t="s">
        <v>34</v>
      </c>
      <c r="E527" s="87" t="s">
        <v>34</v>
      </c>
      <c r="F527" s="86" t="s">
        <v>34</v>
      </c>
      <c r="G527" s="87" t="s">
        <v>34</v>
      </c>
      <c r="H527" s="86" t="s">
        <v>34</v>
      </c>
      <c r="I527" s="87" t="s">
        <v>34</v>
      </c>
      <c r="J527" s="87" t="s">
        <v>34</v>
      </c>
      <c r="K527" s="86">
        <v>8536.3159999999989</v>
      </c>
      <c r="L527" s="87">
        <v>1232761.3940000001</v>
      </c>
      <c r="M527" s="86">
        <v>14175.602000000001</v>
      </c>
      <c r="N527" s="87">
        <v>1570427.4169999999</v>
      </c>
      <c r="R527" s="66"/>
      <c r="S527" s="66"/>
    </row>
    <row r="528" spans="2:19" x14ac:dyDescent="0.35">
      <c r="B528" s="17" t="s">
        <v>79</v>
      </c>
      <c r="C528" s="86" t="s">
        <v>34</v>
      </c>
      <c r="D528" s="87" t="s">
        <v>34</v>
      </c>
      <c r="E528" s="87" t="s">
        <v>34</v>
      </c>
      <c r="F528" s="86" t="s">
        <v>34</v>
      </c>
      <c r="G528" s="87" t="s">
        <v>34</v>
      </c>
      <c r="H528" s="86" t="s">
        <v>34</v>
      </c>
      <c r="I528" s="87" t="s">
        <v>34</v>
      </c>
      <c r="J528" s="87" t="s">
        <v>34</v>
      </c>
      <c r="K528" s="86">
        <v>43844.476000000002</v>
      </c>
      <c r="L528" s="87">
        <v>2496053.3679999998</v>
      </c>
      <c r="M528" s="86">
        <v>42234.485999999997</v>
      </c>
      <c r="N528" s="87">
        <v>3169684.7570000002</v>
      </c>
      <c r="R528" s="66"/>
      <c r="S528" s="66"/>
    </row>
    <row r="529" spans="2:15" x14ac:dyDescent="0.35">
      <c r="B529" s="31" t="s">
        <v>80</v>
      </c>
      <c r="C529" s="90">
        <v>7693.875</v>
      </c>
      <c r="D529" s="91">
        <v>1834179.4170000001</v>
      </c>
      <c r="E529" s="91">
        <v>8310.723</v>
      </c>
      <c r="F529" s="90">
        <v>2154645.9559999998</v>
      </c>
      <c r="G529" s="91">
        <v>8528.1980000000003</v>
      </c>
      <c r="H529" s="90">
        <v>1974540.1240000001</v>
      </c>
      <c r="I529" s="91">
        <v>8927.7890000000007</v>
      </c>
      <c r="J529" s="91">
        <v>1999584.064</v>
      </c>
      <c r="K529" s="90">
        <v>11122.550000000001</v>
      </c>
      <c r="L529" s="91">
        <v>2646226.966</v>
      </c>
      <c r="M529" s="90">
        <v>14994.128000000001</v>
      </c>
      <c r="N529" s="91">
        <v>3503171.9610000001</v>
      </c>
    </row>
    <row r="530" spans="2:15" x14ac:dyDescent="0.35">
      <c r="B530" s="28" t="s">
        <v>24</v>
      </c>
      <c r="C530" s="92">
        <v>127854.47199999999</v>
      </c>
      <c r="D530" s="92">
        <v>18914039.945</v>
      </c>
      <c r="E530" s="92">
        <v>150863.212</v>
      </c>
      <c r="F530" s="92">
        <v>20310495.871999998</v>
      </c>
      <c r="G530" s="92">
        <v>163506.91900000002</v>
      </c>
      <c r="H530" s="92">
        <v>19281114.223000001</v>
      </c>
      <c r="I530" s="92">
        <v>137680.82799999998</v>
      </c>
      <c r="J530" s="92">
        <v>10997226.641999999</v>
      </c>
      <c r="K530" s="92">
        <v>219400.185</v>
      </c>
      <c r="L530" s="92">
        <v>18581246.715000004</v>
      </c>
      <c r="M530" s="92">
        <v>406651.63500000001</v>
      </c>
      <c r="N530" s="92">
        <v>35645989.575000003</v>
      </c>
    </row>
    <row r="531" spans="2:15" x14ac:dyDescent="0.35">
      <c r="B531" s="52" t="s">
        <v>38</v>
      </c>
      <c r="C531" s="186"/>
      <c r="D531" s="186"/>
      <c r="E531" s="187"/>
      <c r="F531" s="187"/>
      <c r="G531" s="187"/>
      <c r="H531" s="187"/>
    </row>
    <row r="532" spans="2:15" x14ac:dyDescent="0.35">
      <c r="B532" s="34" t="s">
        <v>29</v>
      </c>
      <c r="K532" s="62"/>
      <c r="L532" s="62"/>
    </row>
    <row r="533" spans="2:15" x14ac:dyDescent="0.35">
      <c r="N533" s="39"/>
      <c r="O533" s="188"/>
    </row>
    <row r="534" spans="2:15" x14ac:dyDescent="0.35">
      <c r="B534" s="2" t="s">
        <v>141</v>
      </c>
    </row>
    <row r="535" spans="2:15" x14ac:dyDescent="0.35">
      <c r="B535" s="118" t="s">
        <v>87</v>
      </c>
    </row>
    <row r="536" spans="2:15" x14ac:dyDescent="0.35">
      <c r="B536" s="4"/>
      <c r="C536" s="955">
        <v>2017</v>
      </c>
      <c r="D536" s="955"/>
      <c r="E536" s="955"/>
      <c r="F536" s="955">
        <v>2018</v>
      </c>
      <c r="G536" s="955"/>
      <c r="H536" s="955"/>
      <c r="I536" s="955">
        <v>2019</v>
      </c>
      <c r="J536" s="955"/>
      <c r="K536" s="955"/>
    </row>
    <row r="537" spans="2:15" ht="27" x14ac:dyDescent="0.35">
      <c r="B537" s="114"/>
      <c r="C537" s="6" t="s">
        <v>49</v>
      </c>
      <c r="D537" s="6" t="s">
        <v>50</v>
      </c>
      <c r="E537" s="6" t="s">
        <v>88</v>
      </c>
      <c r="F537" s="6" t="s">
        <v>49</v>
      </c>
      <c r="G537" s="6" t="s">
        <v>50</v>
      </c>
      <c r="H537" s="6" t="s">
        <v>88</v>
      </c>
      <c r="I537" s="6" t="s">
        <v>49</v>
      </c>
      <c r="J537" s="6" t="s">
        <v>50</v>
      </c>
      <c r="K537" s="6" t="s">
        <v>88</v>
      </c>
    </row>
    <row r="538" spans="2:15" x14ac:dyDescent="0.35">
      <c r="B538" s="11" t="s">
        <v>72</v>
      </c>
      <c r="C538" s="94">
        <v>837148</v>
      </c>
      <c r="D538" s="109">
        <v>55604789</v>
      </c>
      <c r="E538" s="189">
        <v>1.2610411887377788E-2</v>
      </c>
      <c r="F538" s="94">
        <v>1064889</v>
      </c>
      <c r="G538" s="109">
        <v>58485280</v>
      </c>
      <c r="H538" s="189">
        <v>1.2893352759110223E-2</v>
      </c>
      <c r="I538" s="94">
        <v>1170399</v>
      </c>
      <c r="J538" s="109">
        <v>64448538</v>
      </c>
      <c r="K538" s="189">
        <v>1.3744754751064932E-2</v>
      </c>
    </row>
    <row r="539" spans="2:15" x14ac:dyDescent="0.35">
      <c r="B539" s="17" t="s">
        <v>73</v>
      </c>
      <c r="C539" s="86">
        <v>243839</v>
      </c>
      <c r="D539" s="101">
        <v>2734977</v>
      </c>
      <c r="E539" s="190">
        <v>2.0202895066027536E-2</v>
      </c>
      <c r="F539" s="86">
        <v>438088</v>
      </c>
      <c r="G539" s="101">
        <v>5174314</v>
      </c>
      <c r="H539" s="190">
        <v>2.0690979567635302E-2</v>
      </c>
      <c r="I539" s="86">
        <v>602309</v>
      </c>
      <c r="J539" s="101">
        <v>8534090</v>
      </c>
      <c r="K539" s="190">
        <v>1.9878446105492553E-2</v>
      </c>
    </row>
    <row r="540" spans="2:15" x14ac:dyDescent="0.35">
      <c r="B540" s="21" t="s">
        <v>74</v>
      </c>
      <c r="C540" s="86">
        <v>377</v>
      </c>
      <c r="D540" s="101">
        <v>30488</v>
      </c>
      <c r="E540" s="190">
        <v>2.6889293221965729E-2</v>
      </c>
      <c r="F540" s="86">
        <v>1915</v>
      </c>
      <c r="G540" s="101">
        <v>64599</v>
      </c>
      <c r="H540" s="190">
        <v>3.0803957101344728E-2</v>
      </c>
      <c r="I540" s="86">
        <v>3890</v>
      </c>
      <c r="J540" s="101">
        <v>307230</v>
      </c>
      <c r="K540" s="190">
        <v>3.0279196335628075E-2</v>
      </c>
    </row>
    <row r="541" spans="2:15" x14ac:dyDescent="0.35">
      <c r="B541" s="11" t="s">
        <v>75</v>
      </c>
      <c r="C541" s="88">
        <v>175974</v>
      </c>
      <c r="D541" s="103">
        <v>36078041</v>
      </c>
      <c r="E541" s="191">
        <v>0.72456610529847121</v>
      </c>
      <c r="F541" s="88">
        <v>206957</v>
      </c>
      <c r="G541" s="103">
        <v>27274865</v>
      </c>
      <c r="H541" s="191">
        <v>0.47375984270907778</v>
      </c>
      <c r="I541" s="88">
        <v>108259</v>
      </c>
      <c r="J541" s="103">
        <v>23167505</v>
      </c>
      <c r="K541" s="191">
        <v>0.41468627113509227</v>
      </c>
    </row>
    <row r="542" spans="2:15" x14ac:dyDescent="0.35">
      <c r="B542" s="11" t="s">
        <v>76</v>
      </c>
      <c r="C542" s="88">
        <v>2597284</v>
      </c>
      <c r="D542" s="103">
        <v>204928799</v>
      </c>
      <c r="E542" s="191">
        <v>0.22641161494445214</v>
      </c>
      <c r="F542" s="88">
        <v>2537264</v>
      </c>
      <c r="G542" s="103">
        <v>225819184</v>
      </c>
      <c r="H542" s="191">
        <v>0.20053724552197955</v>
      </c>
      <c r="I542" s="88">
        <v>2989333</v>
      </c>
      <c r="J542" s="103">
        <v>232763441</v>
      </c>
      <c r="K542" s="191">
        <v>0.19091446968943748</v>
      </c>
    </row>
    <row r="543" spans="2:15" x14ac:dyDescent="0.35">
      <c r="B543" s="17" t="s">
        <v>77</v>
      </c>
      <c r="C543" s="137" t="s">
        <v>34</v>
      </c>
      <c r="D543" s="102" t="s">
        <v>34</v>
      </c>
      <c r="E543" s="192" t="s">
        <v>34</v>
      </c>
      <c r="F543" s="137" t="s">
        <v>34</v>
      </c>
      <c r="G543" s="102" t="s">
        <v>34</v>
      </c>
      <c r="H543" s="192" t="s">
        <v>34</v>
      </c>
      <c r="I543" s="137" t="s">
        <v>34</v>
      </c>
      <c r="J543" s="102" t="s">
        <v>34</v>
      </c>
      <c r="K543" s="192" t="s">
        <v>34</v>
      </c>
    </row>
    <row r="544" spans="2:15" x14ac:dyDescent="0.35">
      <c r="B544" s="17" t="s">
        <v>78</v>
      </c>
      <c r="C544" s="137" t="s">
        <v>34</v>
      </c>
      <c r="D544" s="102" t="s">
        <v>34</v>
      </c>
      <c r="E544" s="192" t="s">
        <v>34</v>
      </c>
      <c r="F544" s="137" t="s">
        <v>34</v>
      </c>
      <c r="G544" s="102" t="s">
        <v>34</v>
      </c>
      <c r="H544" s="192" t="s">
        <v>34</v>
      </c>
      <c r="I544" s="137" t="s">
        <v>34</v>
      </c>
      <c r="J544" s="102" t="s">
        <v>34</v>
      </c>
      <c r="K544" s="192" t="s">
        <v>34</v>
      </c>
    </row>
    <row r="545" spans="2:15" x14ac:dyDescent="0.35">
      <c r="B545" s="17" t="s">
        <v>79</v>
      </c>
      <c r="C545" s="137" t="s">
        <v>34</v>
      </c>
      <c r="D545" s="102" t="s">
        <v>34</v>
      </c>
      <c r="E545" s="192" t="s">
        <v>34</v>
      </c>
      <c r="F545" s="137" t="s">
        <v>34</v>
      </c>
      <c r="G545" s="102" t="s">
        <v>34</v>
      </c>
      <c r="H545" s="192" t="s">
        <v>34</v>
      </c>
      <c r="I545" s="137" t="s">
        <v>34</v>
      </c>
      <c r="J545" s="102" t="s">
        <v>34</v>
      </c>
      <c r="K545" s="192" t="s">
        <v>34</v>
      </c>
    </row>
    <row r="546" spans="2:15" x14ac:dyDescent="0.35">
      <c r="B546" s="31" t="s">
        <v>80</v>
      </c>
      <c r="C546" s="139">
        <v>127560</v>
      </c>
      <c r="D546" s="109">
        <v>35741778</v>
      </c>
      <c r="E546" s="189">
        <v>2.6653121387200395E-2</v>
      </c>
      <c r="F546" s="139">
        <v>114727</v>
      </c>
      <c r="G546" s="109">
        <v>32353075</v>
      </c>
      <c r="H546" s="189">
        <v>2.3753896032429899E-2</v>
      </c>
      <c r="I546" s="139">
        <v>127005</v>
      </c>
      <c r="J546" s="109">
        <v>37354814</v>
      </c>
      <c r="K546" s="189">
        <v>2.7338777081453741E-2</v>
      </c>
    </row>
    <row r="547" spans="2:15" x14ac:dyDescent="0.35">
      <c r="B547" s="28" t="s">
        <v>24</v>
      </c>
      <c r="C547" s="92">
        <v>3737966</v>
      </c>
      <c r="D547" s="108">
        <v>332353407</v>
      </c>
      <c r="E547" s="193">
        <v>4.9565471709375447E-2</v>
      </c>
      <c r="F547" s="92">
        <v>3923837</v>
      </c>
      <c r="G547" s="108">
        <v>343932404</v>
      </c>
      <c r="H547" s="193">
        <v>4.8566132313841388E-2</v>
      </c>
      <c r="I547" s="92">
        <v>4394996</v>
      </c>
      <c r="J547" s="108">
        <v>357734298</v>
      </c>
      <c r="K547" s="193">
        <v>4.880151834246009E-2</v>
      </c>
    </row>
    <row r="548" spans="2:15" x14ac:dyDescent="0.35">
      <c r="B548" s="52" t="s">
        <v>38</v>
      </c>
      <c r="C548" s="186"/>
      <c r="D548" s="186"/>
      <c r="E548" s="187"/>
      <c r="F548" s="94"/>
      <c r="G548" s="94"/>
      <c r="H548" s="132"/>
      <c r="I548" s="94"/>
      <c r="J548" s="94"/>
      <c r="K548" s="132"/>
      <c r="L548" s="94"/>
      <c r="M548" s="94"/>
      <c r="N548" s="132"/>
      <c r="O548" s="94"/>
    </row>
    <row r="549" spans="2:15" x14ac:dyDescent="0.35">
      <c r="B549" s="34" t="s">
        <v>29</v>
      </c>
    </row>
    <row r="550" spans="2:15" x14ac:dyDescent="0.35">
      <c r="B550" s="34"/>
    </row>
    <row r="551" spans="2:15" x14ac:dyDescent="0.35">
      <c r="B551" s="2" t="s">
        <v>142</v>
      </c>
      <c r="N551" s="954" t="s">
        <v>2</v>
      </c>
      <c r="O551" s="954"/>
    </row>
    <row r="552" spans="2:15" x14ac:dyDescent="0.35">
      <c r="B552" s="118" t="s">
        <v>87</v>
      </c>
    </row>
    <row r="553" spans="2:15" x14ac:dyDescent="0.35">
      <c r="B553" s="4"/>
      <c r="C553" s="955">
        <v>2020</v>
      </c>
      <c r="D553" s="955"/>
      <c r="E553" s="955"/>
      <c r="F553" s="955">
        <v>2021</v>
      </c>
      <c r="G553" s="955"/>
      <c r="H553" s="955"/>
      <c r="I553" s="955">
        <v>2022</v>
      </c>
      <c r="J553" s="955"/>
      <c r="K553" s="955"/>
    </row>
    <row r="554" spans="2:15" ht="27" x14ac:dyDescent="0.35">
      <c r="B554" s="114"/>
      <c r="C554" s="6" t="s">
        <v>49</v>
      </c>
      <c r="D554" s="6" t="s">
        <v>50</v>
      </c>
      <c r="E554" s="6" t="s">
        <v>88</v>
      </c>
      <c r="F554" s="6" t="s">
        <v>49</v>
      </c>
      <c r="G554" s="6" t="s">
        <v>50</v>
      </c>
      <c r="H554" s="6" t="s">
        <v>88</v>
      </c>
      <c r="I554" s="6" t="s">
        <v>49</v>
      </c>
      <c r="J554" s="6" t="s">
        <v>50</v>
      </c>
      <c r="K554" s="6" t="s">
        <v>88</v>
      </c>
    </row>
    <row r="555" spans="2:15" x14ac:dyDescent="0.35">
      <c r="B555" s="11" t="s">
        <v>72</v>
      </c>
      <c r="C555" s="94">
        <v>841280</v>
      </c>
      <c r="D555" s="109">
        <v>42883367</v>
      </c>
      <c r="E555" s="189">
        <v>1.0015257193884035E-2</v>
      </c>
      <c r="F555" s="94">
        <v>874166</v>
      </c>
      <c r="G555" s="109">
        <v>49441754</v>
      </c>
      <c r="H555" s="189">
        <v>1.0283139045024174E-2</v>
      </c>
      <c r="I555" s="94">
        <v>1084701</v>
      </c>
      <c r="J555" s="109">
        <v>67409965</v>
      </c>
      <c r="K555" s="189">
        <v>1.2217414094878001E-2</v>
      </c>
    </row>
    <row r="556" spans="2:15" x14ac:dyDescent="0.35">
      <c r="B556" s="17" t="s">
        <v>73</v>
      </c>
      <c r="C556" s="86">
        <v>538313</v>
      </c>
      <c r="D556" s="101">
        <v>12238895</v>
      </c>
      <c r="E556" s="190">
        <v>1.5322141284061883E-2</v>
      </c>
      <c r="F556" s="86">
        <v>601803</v>
      </c>
      <c r="G556" s="101">
        <v>15600613</v>
      </c>
      <c r="H556" s="190">
        <v>1.2446221676000761E-2</v>
      </c>
      <c r="I556" s="86">
        <v>819535</v>
      </c>
      <c r="J556" s="101">
        <v>24406015</v>
      </c>
      <c r="K556" s="190">
        <v>1.6273774559316501E-2</v>
      </c>
    </row>
    <row r="557" spans="2:15" x14ac:dyDescent="0.35">
      <c r="B557" s="21" t="s">
        <v>74</v>
      </c>
      <c r="C557" s="86">
        <v>35968</v>
      </c>
      <c r="D557" s="101">
        <v>3640684</v>
      </c>
      <c r="E557" s="190">
        <v>0.12219369207391245</v>
      </c>
      <c r="F557" s="86">
        <v>84421</v>
      </c>
      <c r="G557" s="101">
        <v>5793427</v>
      </c>
      <c r="H557" s="190">
        <v>6.8938614251512903E-2</v>
      </c>
      <c r="I557" s="86">
        <v>170752</v>
      </c>
      <c r="J557" s="101">
        <v>12007511</v>
      </c>
      <c r="K557" s="190">
        <v>6.05003862703897E-2</v>
      </c>
    </row>
    <row r="558" spans="2:15" x14ac:dyDescent="0.35">
      <c r="B558" s="11" t="s">
        <v>75</v>
      </c>
      <c r="C558" s="88">
        <v>105972</v>
      </c>
      <c r="D558" s="103">
        <v>17644315</v>
      </c>
      <c r="E558" s="191">
        <v>0.24893526634078059</v>
      </c>
      <c r="F558" s="88">
        <v>96257</v>
      </c>
      <c r="G558" s="103">
        <v>15211163</v>
      </c>
      <c r="H558" s="191">
        <v>0.20915359025808078</v>
      </c>
      <c r="I558" s="88">
        <v>144965</v>
      </c>
      <c r="J558" s="103">
        <v>35446137</v>
      </c>
      <c r="K558" s="191">
        <v>0.19136186101587099</v>
      </c>
    </row>
    <row r="559" spans="2:15" x14ac:dyDescent="0.35">
      <c r="B559" s="11" t="s">
        <v>76</v>
      </c>
      <c r="C559" s="88">
        <v>3176400</v>
      </c>
      <c r="D559" s="103">
        <v>248966265</v>
      </c>
      <c r="E559" s="191">
        <v>0.18782170603635889</v>
      </c>
      <c r="F559" s="88">
        <v>2885920</v>
      </c>
      <c r="G559" s="103">
        <v>227162875</v>
      </c>
      <c r="H559" s="191">
        <v>0.14578880494701849</v>
      </c>
      <c r="I559" s="88">
        <v>2252283</v>
      </c>
      <c r="J559" s="103">
        <v>190461573</v>
      </c>
      <c r="K559" s="191">
        <v>0.114599843847178</v>
      </c>
    </row>
    <row r="560" spans="2:15" x14ac:dyDescent="0.35">
      <c r="B560" s="17" t="s">
        <v>77</v>
      </c>
      <c r="C560" s="137" t="s">
        <v>34</v>
      </c>
      <c r="D560" s="102" t="s">
        <v>34</v>
      </c>
      <c r="E560" s="192" t="s">
        <v>34</v>
      </c>
      <c r="F560" s="137">
        <v>306265</v>
      </c>
      <c r="G560" s="102">
        <v>76891633</v>
      </c>
      <c r="H560" s="192">
        <v>9.7763282609043239E-2</v>
      </c>
      <c r="I560" s="137">
        <v>346366</v>
      </c>
      <c r="J560" s="102">
        <v>80959973</v>
      </c>
      <c r="K560" s="192">
        <v>8.1010636004289593E-2</v>
      </c>
    </row>
    <row r="561" spans="2:11" x14ac:dyDescent="0.35">
      <c r="B561" s="17" t="s">
        <v>78</v>
      </c>
      <c r="C561" s="137" t="s">
        <v>34</v>
      </c>
      <c r="D561" s="102" t="s">
        <v>34</v>
      </c>
      <c r="E561" s="192" t="s">
        <v>34</v>
      </c>
      <c r="F561" s="137">
        <v>213403</v>
      </c>
      <c r="G561" s="102">
        <v>20406481</v>
      </c>
      <c r="H561" s="192">
        <v>0.1124168892553537</v>
      </c>
      <c r="I561" s="137">
        <v>405445</v>
      </c>
      <c r="J561" s="102">
        <v>26105266</v>
      </c>
      <c r="K561" s="192">
        <v>9.5261648742019395E-2</v>
      </c>
    </row>
    <row r="562" spans="2:11" x14ac:dyDescent="0.35">
      <c r="B562" s="17" t="s">
        <v>79</v>
      </c>
      <c r="C562" s="137" t="s">
        <v>34</v>
      </c>
      <c r="D562" s="102" t="s">
        <v>34</v>
      </c>
      <c r="E562" s="192" t="s">
        <v>34</v>
      </c>
      <c r="F562" s="137">
        <v>2366252</v>
      </c>
      <c r="G562" s="102">
        <v>129864761</v>
      </c>
      <c r="H562" s="192">
        <v>0.22006101242577314</v>
      </c>
      <c r="I562" s="137">
        <v>1500472</v>
      </c>
      <c r="J562" s="102">
        <v>83396334</v>
      </c>
      <c r="K562" s="192">
        <v>0.21463006942621701</v>
      </c>
    </row>
    <row r="563" spans="2:11" x14ac:dyDescent="0.35">
      <c r="B563" s="31" t="s">
        <v>80</v>
      </c>
      <c r="C563" s="139">
        <v>104960</v>
      </c>
      <c r="D563" s="109">
        <v>33084175</v>
      </c>
      <c r="E563" s="189">
        <v>2.8280276135317198E-2</v>
      </c>
      <c r="F563" s="139">
        <v>124077</v>
      </c>
      <c r="G563" s="109">
        <v>42256276</v>
      </c>
      <c r="H563" s="189">
        <v>3.3776577242746603E-2</v>
      </c>
      <c r="I563" s="139">
        <v>120217</v>
      </c>
      <c r="J563" s="109">
        <v>42811637</v>
      </c>
      <c r="K563" s="189">
        <v>3.1797716979295197E-2</v>
      </c>
    </row>
    <row r="564" spans="2:11" x14ac:dyDescent="0.35">
      <c r="B564" s="28" t="s">
        <v>24</v>
      </c>
      <c r="C564" s="92">
        <v>4228612</v>
      </c>
      <c r="D564" s="108">
        <v>342578122</v>
      </c>
      <c r="E564" s="193">
        <v>5.0025307914046142E-2</v>
      </c>
      <c r="F564" s="92">
        <v>3980420</v>
      </c>
      <c r="G564" s="108">
        <v>334072068</v>
      </c>
      <c r="H564" s="193">
        <v>4.3442486791576647E-2</v>
      </c>
      <c r="I564" s="92">
        <v>3602166</v>
      </c>
      <c r="J564" s="108">
        <v>336129312</v>
      </c>
      <c r="K564" s="193">
        <v>3.8586289351337101E-2</v>
      </c>
    </row>
    <row r="565" spans="2:11" x14ac:dyDescent="0.35">
      <c r="B565" s="52" t="s">
        <v>38</v>
      </c>
    </row>
    <row r="566" spans="2:11" x14ac:dyDescent="0.35">
      <c r="B566" s="34" t="s">
        <v>29</v>
      </c>
    </row>
    <row r="567" spans="2:11" x14ac:dyDescent="0.35">
      <c r="B567" s="34"/>
      <c r="H567" s="63" t="s">
        <v>44</v>
      </c>
    </row>
    <row r="568" spans="2:11" x14ac:dyDescent="0.35">
      <c r="B568" s="34"/>
      <c r="H568" s="63"/>
    </row>
    <row r="569" spans="2:11" x14ac:dyDescent="0.35">
      <c r="B569" s="2" t="s">
        <v>143</v>
      </c>
      <c r="H569" s="63"/>
    </row>
    <row r="570" spans="2:11" x14ac:dyDescent="0.35">
      <c r="B570" s="34"/>
      <c r="H570" s="63"/>
    </row>
    <row r="571" spans="2:11" x14ac:dyDescent="0.35">
      <c r="B571" s="2" t="s">
        <v>144</v>
      </c>
    </row>
    <row r="572" spans="2:11" x14ac:dyDescent="0.35">
      <c r="B572" s="118" t="s">
        <v>111</v>
      </c>
    </row>
    <row r="573" spans="2:11" x14ac:dyDescent="0.35">
      <c r="B573" s="4"/>
      <c r="C573" s="955">
        <v>2017</v>
      </c>
      <c r="D573" s="955"/>
      <c r="E573" s="955"/>
      <c r="F573" s="955">
        <v>2018</v>
      </c>
      <c r="G573" s="955"/>
      <c r="H573" s="955"/>
      <c r="I573" s="955">
        <v>2019</v>
      </c>
      <c r="J573" s="955"/>
      <c r="K573" s="955"/>
    </row>
    <row r="574" spans="2:11" ht="27" x14ac:dyDescent="0.35">
      <c r="B574" s="114"/>
      <c r="C574" s="6" t="s">
        <v>49</v>
      </c>
      <c r="D574" s="6" t="s">
        <v>50</v>
      </c>
      <c r="E574" s="6" t="s">
        <v>88</v>
      </c>
      <c r="F574" s="6" t="s">
        <v>49</v>
      </c>
      <c r="G574" s="6" t="s">
        <v>50</v>
      </c>
      <c r="H574" s="6" t="s">
        <v>88</v>
      </c>
      <c r="I574" s="6" t="s">
        <v>49</v>
      </c>
      <c r="J574" s="6" t="s">
        <v>50</v>
      </c>
      <c r="K574" s="6" t="s">
        <v>88</v>
      </c>
    </row>
    <row r="575" spans="2:11" x14ac:dyDescent="0.35">
      <c r="B575" s="11" t="s">
        <v>72</v>
      </c>
      <c r="C575" s="94">
        <v>27586</v>
      </c>
      <c r="D575" s="94">
        <v>3514612</v>
      </c>
      <c r="E575" s="189">
        <v>1.8236358649644176E-2</v>
      </c>
      <c r="F575" s="94">
        <v>27961</v>
      </c>
      <c r="G575" s="94">
        <v>3368901</v>
      </c>
      <c r="H575" s="189">
        <v>1.7849792882218544E-2</v>
      </c>
      <c r="I575" s="94">
        <v>38500</v>
      </c>
      <c r="J575" s="94">
        <v>4448954</v>
      </c>
      <c r="K575" s="189">
        <v>2.3490204818877251E-2</v>
      </c>
    </row>
    <row r="576" spans="2:11" x14ac:dyDescent="0.35">
      <c r="B576" s="17" t="s">
        <v>73</v>
      </c>
      <c r="C576" s="86">
        <v>2144</v>
      </c>
      <c r="D576" s="86">
        <v>32302</v>
      </c>
      <c r="E576" s="190">
        <v>5.6239757087009849E-3</v>
      </c>
      <c r="F576" s="86">
        <v>7592</v>
      </c>
      <c r="G576" s="86">
        <v>140017</v>
      </c>
      <c r="H576" s="190">
        <v>2.9584135254820069E-2</v>
      </c>
      <c r="I576" s="86">
        <v>13215</v>
      </c>
      <c r="J576" s="86">
        <v>317276</v>
      </c>
      <c r="K576" s="190">
        <v>2.8545037933696463E-2</v>
      </c>
    </row>
    <row r="577" spans="2:15" x14ac:dyDescent="0.35">
      <c r="B577" s="21" t="s">
        <v>74</v>
      </c>
      <c r="C577" s="86">
        <v>354</v>
      </c>
      <c r="D577" s="86">
        <v>20027</v>
      </c>
      <c r="E577" s="190">
        <v>7.4015606660214547E-2</v>
      </c>
      <c r="F577" s="86">
        <v>80</v>
      </c>
      <c r="G577" s="86">
        <v>7089</v>
      </c>
      <c r="H577" s="190">
        <v>7.7950550387625023E-2</v>
      </c>
      <c r="I577" s="86">
        <v>420</v>
      </c>
      <c r="J577" s="86">
        <v>93091</v>
      </c>
      <c r="K577" s="190">
        <v>6.5819782309471497E-2</v>
      </c>
    </row>
    <row r="578" spans="2:15" x14ac:dyDescent="0.35">
      <c r="B578" s="11" t="s">
        <v>75</v>
      </c>
      <c r="C578" s="88">
        <v>30484</v>
      </c>
      <c r="D578" s="88">
        <v>8897165</v>
      </c>
      <c r="E578" s="191">
        <v>0.56395961071350043</v>
      </c>
      <c r="F578" s="88">
        <v>20224</v>
      </c>
      <c r="G578" s="88">
        <v>6245235</v>
      </c>
      <c r="H578" s="191">
        <v>0.35685581798946769</v>
      </c>
      <c r="I578" s="88">
        <v>18685</v>
      </c>
      <c r="J578" s="88">
        <v>5393350</v>
      </c>
      <c r="K578" s="191">
        <v>0.34813425481328458</v>
      </c>
    </row>
    <row r="579" spans="2:15" x14ac:dyDescent="0.35">
      <c r="B579" s="11" t="s">
        <v>76</v>
      </c>
      <c r="C579" s="88">
        <v>121295</v>
      </c>
      <c r="D579" s="88">
        <v>19091788</v>
      </c>
      <c r="E579" s="191">
        <v>0.2839781196956862</v>
      </c>
      <c r="F579" s="88">
        <v>136783</v>
      </c>
      <c r="G579" s="88">
        <v>22360948</v>
      </c>
      <c r="H579" s="191">
        <v>0.20798529535166208</v>
      </c>
      <c r="I579" s="88">
        <v>138530</v>
      </c>
      <c r="J579" s="88">
        <v>16522464</v>
      </c>
      <c r="K579" s="191">
        <v>0.18262417532462696</v>
      </c>
    </row>
    <row r="580" spans="2:15" x14ac:dyDescent="0.35">
      <c r="B580" s="17" t="s">
        <v>77</v>
      </c>
      <c r="C580" s="137" t="s">
        <v>34</v>
      </c>
      <c r="D580" s="137" t="s">
        <v>34</v>
      </c>
      <c r="E580" s="192" t="s">
        <v>34</v>
      </c>
      <c r="F580" s="137" t="s">
        <v>34</v>
      </c>
      <c r="G580" s="137" t="s">
        <v>34</v>
      </c>
      <c r="H580" s="192" t="s">
        <v>34</v>
      </c>
      <c r="I580" s="137" t="s">
        <v>34</v>
      </c>
      <c r="J580" s="137" t="s">
        <v>34</v>
      </c>
      <c r="K580" s="192" t="s">
        <v>34</v>
      </c>
    </row>
    <row r="581" spans="2:15" x14ac:dyDescent="0.35">
      <c r="B581" s="17" t="s">
        <v>78</v>
      </c>
      <c r="C581" s="137" t="s">
        <v>34</v>
      </c>
      <c r="D581" s="137" t="s">
        <v>34</v>
      </c>
      <c r="E581" s="192" t="s">
        <v>34</v>
      </c>
      <c r="F581" s="137" t="s">
        <v>34</v>
      </c>
      <c r="G581" s="137" t="s">
        <v>34</v>
      </c>
      <c r="H581" s="192" t="s">
        <v>34</v>
      </c>
      <c r="I581" s="137" t="s">
        <v>34</v>
      </c>
      <c r="J581" s="137" t="s">
        <v>34</v>
      </c>
      <c r="K581" s="192" t="s">
        <v>34</v>
      </c>
    </row>
    <row r="582" spans="2:15" x14ac:dyDescent="0.35">
      <c r="B582" s="17" t="s">
        <v>79</v>
      </c>
      <c r="C582" s="137" t="s">
        <v>34</v>
      </c>
      <c r="D582" s="137" t="s">
        <v>34</v>
      </c>
      <c r="E582" s="192" t="s">
        <v>34</v>
      </c>
      <c r="F582" s="137" t="s">
        <v>34</v>
      </c>
      <c r="G582" s="137" t="s">
        <v>34</v>
      </c>
      <c r="H582" s="192" t="s">
        <v>34</v>
      </c>
      <c r="I582" s="137" t="s">
        <v>34</v>
      </c>
      <c r="J582" s="137" t="s">
        <v>34</v>
      </c>
      <c r="K582" s="192" t="s">
        <v>34</v>
      </c>
    </row>
    <row r="583" spans="2:15" x14ac:dyDescent="0.35">
      <c r="B583" s="31" t="s">
        <v>80</v>
      </c>
      <c r="C583" s="139">
        <v>3239</v>
      </c>
      <c r="D583" s="139">
        <v>749359</v>
      </c>
      <c r="E583" s="189">
        <v>1.9018667444196256E-2</v>
      </c>
      <c r="F583" s="139">
        <v>3074</v>
      </c>
      <c r="G583" s="139">
        <v>795083</v>
      </c>
      <c r="H583" s="189">
        <v>1.8662775454327832E-2</v>
      </c>
      <c r="I583" s="139">
        <v>2952</v>
      </c>
      <c r="J583" s="139">
        <v>805066</v>
      </c>
      <c r="K583" s="189">
        <v>1.8035602712932752E-2</v>
      </c>
    </row>
    <row r="584" spans="2:15" x14ac:dyDescent="0.35">
      <c r="B584" s="28" t="s">
        <v>24</v>
      </c>
      <c r="C584" s="92">
        <v>182604</v>
      </c>
      <c r="D584" s="92">
        <v>32252924</v>
      </c>
      <c r="E584" s="193">
        <v>0.1023470859480468</v>
      </c>
      <c r="F584" s="92">
        <v>188042</v>
      </c>
      <c r="G584" s="92">
        <v>32770167</v>
      </c>
      <c r="H584" s="193">
        <v>9.1960198419219638E-2</v>
      </c>
      <c r="I584" s="92">
        <v>198667</v>
      </c>
      <c r="J584" s="92">
        <v>27169834</v>
      </c>
      <c r="K584" s="193">
        <v>7.9911657242583964E-2</v>
      </c>
    </row>
    <row r="585" spans="2:15" x14ac:dyDescent="0.35">
      <c r="B585" s="52" t="s">
        <v>38</v>
      </c>
      <c r="C585" s="186"/>
      <c r="D585" s="186"/>
      <c r="E585" s="187"/>
      <c r="F585" s="187"/>
      <c r="G585" s="187"/>
      <c r="H585" s="187"/>
      <c r="I585" s="131"/>
      <c r="J585" s="131"/>
      <c r="K585" s="131"/>
      <c r="L585" s="131"/>
      <c r="M585" s="131"/>
      <c r="N585" s="186"/>
    </row>
    <row r="586" spans="2:15" x14ac:dyDescent="0.35">
      <c r="B586" s="34" t="s">
        <v>29</v>
      </c>
      <c r="C586" s="194"/>
      <c r="D586" s="194"/>
      <c r="E586" s="131"/>
      <c r="F586" s="194"/>
      <c r="G586" s="131"/>
      <c r="H586" s="131"/>
      <c r="I586" s="131"/>
      <c r="J586" s="131"/>
      <c r="K586" s="131"/>
      <c r="L586" s="131"/>
      <c r="M586" s="131"/>
      <c r="N586" s="186"/>
    </row>
    <row r="587" spans="2:15" x14ac:dyDescent="0.35">
      <c r="B587" s="34"/>
      <c r="C587" s="194"/>
      <c r="D587" s="194"/>
      <c r="E587" s="131"/>
      <c r="F587" s="194"/>
      <c r="G587" s="131"/>
      <c r="H587" s="131"/>
      <c r="I587" s="131"/>
      <c r="J587" s="131"/>
      <c r="K587" s="131"/>
      <c r="L587" s="131"/>
      <c r="M587" s="131"/>
      <c r="N587" s="186"/>
    </row>
    <row r="588" spans="2:15" x14ac:dyDescent="0.35">
      <c r="B588" s="2" t="s">
        <v>145</v>
      </c>
      <c r="C588" s="194"/>
      <c r="D588" s="194"/>
      <c r="E588" s="131"/>
      <c r="F588" s="194"/>
      <c r="G588" s="131"/>
      <c r="H588" s="131"/>
      <c r="I588" s="131"/>
      <c r="J588" s="131"/>
      <c r="K588" s="131"/>
      <c r="L588" s="131"/>
      <c r="M588" s="131"/>
      <c r="N588" s="954" t="s">
        <v>2</v>
      </c>
      <c r="O588" s="954"/>
    </row>
    <row r="589" spans="2:15" x14ac:dyDescent="0.35">
      <c r="B589" s="118" t="s">
        <v>111</v>
      </c>
      <c r="C589" s="194"/>
      <c r="D589" s="194"/>
      <c r="E589" s="131"/>
      <c r="F589" s="194"/>
      <c r="G589" s="131"/>
      <c r="H589" s="131"/>
      <c r="I589" s="131"/>
      <c r="J589" s="131"/>
      <c r="K589" s="131"/>
      <c r="L589" s="131"/>
      <c r="M589" s="131"/>
      <c r="N589" s="186"/>
    </row>
    <row r="590" spans="2:15" x14ac:dyDescent="0.35">
      <c r="B590" s="4"/>
      <c r="C590" s="955">
        <v>2020</v>
      </c>
      <c r="D590" s="955"/>
      <c r="E590" s="955"/>
      <c r="F590" s="955">
        <v>2021</v>
      </c>
      <c r="G590" s="955"/>
      <c r="H590" s="955"/>
      <c r="I590" s="955">
        <v>2022</v>
      </c>
      <c r="J590" s="955"/>
      <c r="K590" s="955"/>
      <c r="L590" s="131"/>
      <c r="M590" s="131"/>
      <c r="N590" s="186"/>
    </row>
    <row r="591" spans="2:15" ht="27" x14ac:dyDescent="0.35">
      <c r="B591" s="114"/>
      <c r="C591" s="6" t="s">
        <v>49</v>
      </c>
      <c r="D591" s="6" t="s">
        <v>50</v>
      </c>
      <c r="E591" s="6" t="s">
        <v>88</v>
      </c>
      <c r="F591" s="6" t="s">
        <v>49</v>
      </c>
      <c r="G591" s="6" t="s">
        <v>50</v>
      </c>
      <c r="H591" s="6" t="s">
        <v>88</v>
      </c>
      <c r="I591" s="6" t="s">
        <v>49</v>
      </c>
      <c r="J591" s="6" t="s">
        <v>50</v>
      </c>
      <c r="K591" s="6" t="s">
        <v>88</v>
      </c>
      <c r="L591" s="131"/>
      <c r="M591" s="131"/>
      <c r="N591" s="186"/>
    </row>
    <row r="592" spans="2:15" x14ac:dyDescent="0.35">
      <c r="B592" s="11" t="s">
        <v>72</v>
      </c>
      <c r="C592" s="94">
        <v>24617</v>
      </c>
      <c r="D592" s="94">
        <v>2658066</v>
      </c>
      <c r="E592" s="189">
        <v>2.851752358118665E-2</v>
      </c>
      <c r="F592" s="94">
        <v>18243</v>
      </c>
      <c r="G592" s="94">
        <v>1799052</v>
      </c>
      <c r="H592" s="189">
        <v>1.5568483010176517E-2</v>
      </c>
      <c r="I592" s="94">
        <v>25720</v>
      </c>
      <c r="J592" s="94">
        <v>3011647</v>
      </c>
      <c r="K592" s="189">
        <v>1.7068247985216899E-2</v>
      </c>
      <c r="L592" s="131"/>
      <c r="M592" s="131"/>
      <c r="N592" s="186"/>
    </row>
    <row r="593" spans="2:14" x14ac:dyDescent="0.35">
      <c r="B593" s="17" t="s">
        <v>73</v>
      </c>
      <c r="C593" s="86">
        <v>7972</v>
      </c>
      <c r="D593" s="86">
        <v>690006</v>
      </c>
      <c r="E593" s="190">
        <v>6.1754964824194611E-2</v>
      </c>
      <c r="F593" s="86">
        <v>9950</v>
      </c>
      <c r="G593" s="86">
        <v>688955</v>
      </c>
      <c r="H593" s="190">
        <v>3.2290842746741696E-2</v>
      </c>
      <c r="I593" s="86">
        <v>20788</v>
      </c>
      <c r="J593" s="86">
        <v>1732186</v>
      </c>
      <c r="K593" s="190">
        <v>3.8093129387518097E-2</v>
      </c>
      <c r="L593" s="131"/>
      <c r="M593" s="131"/>
      <c r="N593" s="186"/>
    </row>
    <row r="594" spans="2:14" x14ac:dyDescent="0.35">
      <c r="B594" s="21" t="s">
        <v>74</v>
      </c>
      <c r="C594" s="86">
        <v>2740</v>
      </c>
      <c r="D594" s="86">
        <v>488449</v>
      </c>
      <c r="E594" s="190">
        <v>0.24619497565051351</v>
      </c>
      <c r="F594" s="86">
        <v>4500</v>
      </c>
      <c r="G594" s="86">
        <v>516339</v>
      </c>
      <c r="H594" s="190">
        <v>9.2306053837065818E-2</v>
      </c>
      <c r="I594" s="86">
        <v>9039</v>
      </c>
      <c r="J594" s="86">
        <v>1191191</v>
      </c>
      <c r="K594" s="190">
        <v>9.6790241518520004E-2</v>
      </c>
      <c r="L594" s="131"/>
      <c r="M594" s="131"/>
      <c r="N594" s="186"/>
    </row>
    <row r="595" spans="2:14" x14ac:dyDescent="0.35">
      <c r="B595" s="11" t="s">
        <v>75</v>
      </c>
      <c r="C595" s="88">
        <v>12789</v>
      </c>
      <c r="D595" s="88">
        <v>2899086</v>
      </c>
      <c r="E595" s="191">
        <v>0.2976596950718125</v>
      </c>
      <c r="F595" s="88">
        <v>6865</v>
      </c>
      <c r="G595" s="88">
        <v>1107994</v>
      </c>
      <c r="H595" s="191">
        <v>0.14939616238606185</v>
      </c>
      <c r="I595" s="88">
        <v>7809</v>
      </c>
      <c r="J595" s="88">
        <v>2708685</v>
      </c>
      <c r="K595" s="191">
        <v>0.107927849222422</v>
      </c>
      <c r="L595" s="131"/>
      <c r="M595" s="131"/>
      <c r="N595" s="186"/>
    </row>
    <row r="596" spans="2:14" x14ac:dyDescent="0.35">
      <c r="B596" s="11" t="s">
        <v>76</v>
      </c>
      <c r="C596" s="88">
        <v>127870</v>
      </c>
      <c r="D596" s="88">
        <v>14085265</v>
      </c>
      <c r="E596" s="191">
        <v>0.19529757843887835</v>
      </c>
      <c r="F596" s="88">
        <v>84504</v>
      </c>
      <c r="G596" s="88">
        <v>7857768</v>
      </c>
      <c r="H596" s="191">
        <v>0.10257245914167962</v>
      </c>
      <c r="I596" s="88">
        <v>87922</v>
      </c>
      <c r="J596" s="88">
        <v>8348856</v>
      </c>
      <c r="K596" s="191">
        <v>8.2551621345391804E-2</v>
      </c>
      <c r="L596" s="131"/>
      <c r="M596" s="131"/>
      <c r="N596" s="186"/>
    </row>
    <row r="597" spans="2:14" x14ac:dyDescent="0.35">
      <c r="B597" s="17" t="s">
        <v>77</v>
      </c>
      <c r="C597" s="137" t="s">
        <v>34</v>
      </c>
      <c r="D597" s="137" t="s">
        <v>34</v>
      </c>
      <c r="E597" s="192" t="s">
        <v>34</v>
      </c>
      <c r="F597" s="137">
        <v>11787</v>
      </c>
      <c r="G597" s="137">
        <v>2750928</v>
      </c>
      <c r="H597" s="192">
        <v>6.5115004441832963E-2</v>
      </c>
      <c r="I597" s="137">
        <v>12036</v>
      </c>
      <c r="J597" s="137">
        <v>3168763</v>
      </c>
      <c r="K597" s="192">
        <v>5.0452563601591699E-2</v>
      </c>
      <c r="L597" s="131"/>
      <c r="M597" s="131"/>
      <c r="N597" s="186"/>
    </row>
    <row r="598" spans="2:14" x14ac:dyDescent="0.35">
      <c r="B598" s="17" t="s">
        <v>78</v>
      </c>
      <c r="C598" s="137" t="s">
        <v>34</v>
      </c>
      <c r="D598" s="137" t="s">
        <v>34</v>
      </c>
      <c r="E598" s="192" t="s">
        <v>34</v>
      </c>
      <c r="F598" s="137">
        <v>10382</v>
      </c>
      <c r="G598" s="137">
        <v>963611</v>
      </c>
      <c r="H598" s="192">
        <v>8.5881795344996556E-2</v>
      </c>
      <c r="I598" s="137">
        <v>11334</v>
      </c>
      <c r="J598" s="137">
        <v>595421</v>
      </c>
      <c r="K598" s="192">
        <v>6.9924124771697793E-2</v>
      </c>
      <c r="L598" s="131"/>
      <c r="M598" s="131"/>
      <c r="N598" s="186"/>
    </row>
    <row r="599" spans="2:14" x14ac:dyDescent="0.35">
      <c r="B599" s="17" t="s">
        <v>79</v>
      </c>
      <c r="C599" s="137" t="s">
        <v>34</v>
      </c>
      <c r="D599" s="137" t="s">
        <v>34</v>
      </c>
      <c r="E599" s="192" t="s">
        <v>34</v>
      </c>
      <c r="F599" s="137">
        <v>62335</v>
      </c>
      <c r="G599" s="137">
        <v>4143230</v>
      </c>
      <c r="H599" s="192">
        <v>0.17905385711608168</v>
      </c>
      <c r="I599" s="137">
        <v>64552</v>
      </c>
      <c r="J599" s="137">
        <v>4584672</v>
      </c>
      <c r="K599" s="192">
        <v>0.15378122563426699</v>
      </c>
      <c r="L599" s="131"/>
      <c r="M599" s="131"/>
      <c r="N599" s="186"/>
    </row>
    <row r="600" spans="2:14" x14ac:dyDescent="0.35">
      <c r="B600" s="31" t="s">
        <v>80</v>
      </c>
      <c r="C600" s="139">
        <v>1252</v>
      </c>
      <c r="D600" s="139">
        <v>354371</v>
      </c>
      <c r="E600" s="189">
        <v>1.3374359362748028E-2</v>
      </c>
      <c r="F600" s="139">
        <v>1204</v>
      </c>
      <c r="G600" s="139">
        <v>381621</v>
      </c>
      <c r="H600" s="189">
        <v>1.2834098600077431E-2</v>
      </c>
      <c r="I600" s="139">
        <v>2036</v>
      </c>
      <c r="J600" s="139">
        <v>601539</v>
      </c>
      <c r="K600" s="189">
        <v>2.0236785008641199E-2</v>
      </c>
      <c r="L600" s="131"/>
      <c r="M600" s="131"/>
      <c r="N600" s="186"/>
    </row>
    <row r="601" spans="2:14" x14ac:dyDescent="0.35">
      <c r="B601" s="28" t="s">
        <v>24</v>
      </c>
      <c r="C601" s="92">
        <v>166528</v>
      </c>
      <c r="D601" s="92">
        <v>19996788</v>
      </c>
      <c r="E601" s="193">
        <v>9.9207085907750403E-2</v>
      </c>
      <c r="F601" s="92">
        <v>110816</v>
      </c>
      <c r="G601" s="92">
        <v>11146435</v>
      </c>
      <c r="H601" s="193">
        <v>4.8607375057085664E-2</v>
      </c>
      <c r="I601" s="92">
        <v>123487</v>
      </c>
      <c r="J601" s="92">
        <v>14670727</v>
      </c>
      <c r="K601" s="193">
        <v>4.4135160079065601E-2</v>
      </c>
      <c r="L601" s="131"/>
      <c r="M601" s="131"/>
      <c r="N601" s="186"/>
    </row>
    <row r="602" spans="2:14" x14ac:dyDescent="0.35">
      <c r="B602" s="52" t="s">
        <v>38</v>
      </c>
      <c r="C602" s="194"/>
      <c r="D602" s="194"/>
      <c r="E602" s="131"/>
      <c r="F602" s="194"/>
      <c r="G602" s="131"/>
      <c r="H602" s="131"/>
      <c r="I602" s="131"/>
      <c r="J602" s="131"/>
      <c r="K602" s="131"/>
      <c r="L602" s="131"/>
      <c r="M602" s="131"/>
      <c r="N602" s="186"/>
    </row>
    <row r="603" spans="2:14" x14ac:dyDescent="0.35">
      <c r="B603" s="34" t="s">
        <v>29</v>
      </c>
      <c r="C603" s="194"/>
      <c r="D603" s="194"/>
      <c r="E603" s="131"/>
      <c r="F603" s="194"/>
      <c r="G603" s="131"/>
      <c r="H603" s="131"/>
      <c r="I603" s="131"/>
      <c r="J603" s="131"/>
      <c r="K603" s="131"/>
      <c r="L603" s="131"/>
      <c r="M603" s="131"/>
      <c r="N603" s="186"/>
    </row>
    <row r="604" spans="2:14" x14ac:dyDescent="0.35">
      <c r="B604" s="34"/>
      <c r="C604" s="194"/>
      <c r="D604" s="194"/>
      <c r="E604" s="131"/>
      <c r="F604" s="194"/>
      <c r="G604" s="131"/>
      <c r="H604" s="131"/>
      <c r="I604" s="131"/>
      <c r="J604" s="131"/>
      <c r="K604" s="131"/>
      <c r="L604" s="131"/>
      <c r="M604" s="131"/>
      <c r="N604" s="186"/>
    </row>
    <row r="605" spans="2:14" x14ac:dyDescent="0.35">
      <c r="B605" s="2" t="s">
        <v>146</v>
      </c>
    </row>
    <row r="606" spans="2:14" x14ac:dyDescent="0.35">
      <c r="B606" s="118" t="s">
        <v>87</v>
      </c>
    </row>
    <row r="607" spans="2:14" x14ac:dyDescent="0.35">
      <c r="B607" s="4"/>
      <c r="C607" s="955">
        <v>2017</v>
      </c>
      <c r="D607" s="955"/>
      <c r="E607" s="955"/>
      <c r="F607" s="955">
        <v>2018</v>
      </c>
      <c r="G607" s="955"/>
      <c r="H607" s="955"/>
      <c r="I607" s="955">
        <v>2019</v>
      </c>
      <c r="J607" s="955"/>
      <c r="K607" s="955"/>
    </row>
    <row r="608" spans="2:14" ht="27" x14ac:dyDescent="0.35">
      <c r="B608" s="114"/>
      <c r="C608" s="6" t="s">
        <v>49</v>
      </c>
      <c r="D608" s="6" t="s">
        <v>50</v>
      </c>
      <c r="E608" s="6" t="s">
        <v>88</v>
      </c>
      <c r="F608" s="6" t="s">
        <v>49</v>
      </c>
      <c r="G608" s="6" t="s">
        <v>50</v>
      </c>
      <c r="H608" s="6" t="s">
        <v>88</v>
      </c>
      <c r="I608" s="6" t="s">
        <v>49</v>
      </c>
      <c r="J608" s="6" t="s">
        <v>50</v>
      </c>
      <c r="K608" s="6" t="s">
        <v>88</v>
      </c>
    </row>
    <row r="609" spans="2:15" x14ac:dyDescent="0.35">
      <c r="B609" s="11" t="s">
        <v>72</v>
      </c>
      <c r="C609" s="94">
        <v>63015</v>
      </c>
      <c r="D609" s="94">
        <v>16308217</v>
      </c>
      <c r="E609" s="189">
        <v>0.13482269253565846</v>
      </c>
      <c r="F609" s="94">
        <v>59274</v>
      </c>
      <c r="G609" s="94">
        <v>13733270</v>
      </c>
      <c r="H609" s="189">
        <v>0.10765492774957416</v>
      </c>
      <c r="I609" s="94">
        <v>62481</v>
      </c>
      <c r="J609" s="94">
        <v>15824526</v>
      </c>
      <c r="K609" s="189">
        <v>0.1239950146527766</v>
      </c>
    </row>
    <row r="610" spans="2:15" x14ac:dyDescent="0.35">
      <c r="B610" s="17" t="s">
        <v>73</v>
      </c>
      <c r="C610" s="86">
        <v>1402</v>
      </c>
      <c r="D610" s="86">
        <v>34846</v>
      </c>
      <c r="E610" s="190">
        <v>0.10733571837985718</v>
      </c>
      <c r="F610" s="86">
        <v>3783</v>
      </c>
      <c r="G610" s="86">
        <v>67023</v>
      </c>
      <c r="H610" s="190">
        <v>7.0867433543026132E-2</v>
      </c>
      <c r="I610" s="86">
        <v>7044</v>
      </c>
      <c r="J610" s="86">
        <v>304793</v>
      </c>
      <c r="K610" s="190">
        <v>0.1163870555544327</v>
      </c>
    </row>
    <row r="611" spans="2:15" x14ac:dyDescent="0.35">
      <c r="B611" s="21" t="s">
        <v>74</v>
      </c>
      <c r="C611" s="86">
        <v>23</v>
      </c>
      <c r="D611" s="86">
        <v>10461</v>
      </c>
      <c r="E611" s="190">
        <v>0.36920828980433129</v>
      </c>
      <c r="F611" s="86">
        <v>118</v>
      </c>
      <c r="G611" s="86">
        <v>7019</v>
      </c>
      <c r="H611" s="190">
        <v>7.2637897133395427E-2</v>
      </c>
      <c r="I611" s="86">
        <v>255</v>
      </c>
      <c r="J611" s="86">
        <v>17091</v>
      </c>
      <c r="K611" s="190">
        <v>2.1651830034439091E-2</v>
      </c>
    </row>
    <row r="612" spans="2:15" x14ac:dyDescent="0.35">
      <c r="B612" s="11" t="s">
        <v>75</v>
      </c>
      <c r="C612" s="88">
        <v>45630</v>
      </c>
      <c r="D612" s="88">
        <v>19774078</v>
      </c>
      <c r="E612" s="191">
        <v>1.4875210755173971</v>
      </c>
      <c r="F612" s="88">
        <v>26817</v>
      </c>
      <c r="G612" s="88">
        <v>11517433</v>
      </c>
      <c r="H612" s="191">
        <v>0.88611595160455592</v>
      </c>
      <c r="I612" s="88">
        <v>25461</v>
      </c>
      <c r="J612" s="88">
        <v>10275948</v>
      </c>
      <c r="K612" s="191">
        <v>0.81266809635500392</v>
      </c>
    </row>
    <row r="613" spans="2:15" x14ac:dyDescent="0.35">
      <c r="B613" s="11" t="s">
        <v>76</v>
      </c>
      <c r="C613" s="88">
        <v>196226</v>
      </c>
      <c r="D613" s="88">
        <v>37184152</v>
      </c>
      <c r="E613" s="191">
        <v>1.0174944548892733</v>
      </c>
      <c r="F613" s="88">
        <v>220102</v>
      </c>
      <c r="G613" s="88">
        <v>39633343</v>
      </c>
      <c r="H613" s="191">
        <v>0.96682395025596457</v>
      </c>
      <c r="I613" s="88">
        <v>220106</v>
      </c>
      <c r="J613" s="88">
        <v>33173098</v>
      </c>
      <c r="K613" s="191">
        <v>1.0114131670501703</v>
      </c>
    </row>
    <row r="614" spans="2:15" x14ac:dyDescent="0.35">
      <c r="B614" s="17" t="s">
        <v>77</v>
      </c>
      <c r="C614" s="137" t="s">
        <v>34</v>
      </c>
      <c r="D614" s="137" t="s">
        <v>34</v>
      </c>
      <c r="E614" s="192" t="s">
        <v>34</v>
      </c>
      <c r="F614" s="137" t="s">
        <v>34</v>
      </c>
      <c r="G614" s="137" t="s">
        <v>34</v>
      </c>
      <c r="H614" s="192" t="s">
        <v>34</v>
      </c>
      <c r="I614" s="137" t="s">
        <v>34</v>
      </c>
      <c r="J614" s="137" t="s">
        <v>34</v>
      </c>
      <c r="K614" s="192" t="s">
        <v>34</v>
      </c>
    </row>
    <row r="615" spans="2:15" x14ac:dyDescent="0.35">
      <c r="B615" s="17" t="s">
        <v>78</v>
      </c>
      <c r="C615" s="137" t="s">
        <v>34</v>
      </c>
      <c r="D615" s="137" t="s">
        <v>34</v>
      </c>
      <c r="E615" s="192" t="s">
        <v>34</v>
      </c>
      <c r="F615" s="137" t="s">
        <v>34</v>
      </c>
      <c r="G615" s="137" t="s">
        <v>34</v>
      </c>
      <c r="H615" s="192" t="s">
        <v>34</v>
      </c>
      <c r="I615" s="137" t="s">
        <v>34</v>
      </c>
      <c r="J615" s="137" t="s">
        <v>34</v>
      </c>
      <c r="K615" s="192" t="s">
        <v>34</v>
      </c>
    </row>
    <row r="616" spans="2:15" x14ac:dyDescent="0.35">
      <c r="B616" s="17" t="s">
        <v>79</v>
      </c>
      <c r="C616" s="137" t="s">
        <v>34</v>
      </c>
      <c r="D616" s="137" t="s">
        <v>34</v>
      </c>
      <c r="E616" s="192" t="s">
        <v>34</v>
      </c>
      <c r="F616" s="137" t="s">
        <v>34</v>
      </c>
      <c r="G616" s="137" t="s">
        <v>34</v>
      </c>
      <c r="H616" s="192" t="s">
        <v>34</v>
      </c>
      <c r="I616" s="137" t="s">
        <v>34</v>
      </c>
      <c r="J616" s="137" t="s">
        <v>34</v>
      </c>
      <c r="K616" s="192" t="s">
        <v>34</v>
      </c>
    </row>
    <row r="617" spans="2:15" x14ac:dyDescent="0.35">
      <c r="B617" s="31" t="s">
        <v>80</v>
      </c>
      <c r="C617" s="139">
        <v>2635</v>
      </c>
      <c r="D617" s="139">
        <v>810590</v>
      </c>
      <c r="E617" s="189">
        <v>4.4193604643421862E-2</v>
      </c>
      <c r="F617" s="139">
        <v>1729</v>
      </c>
      <c r="G617" s="139">
        <v>664580</v>
      </c>
      <c r="H617" s="189">
        <v>3.0844046473127391E-2</v>
      </c>
      <c r="I617" s="139">
        <v>1793</v>
      </c>
      <c r="J617" s="139">
        <v>614123</v>
      </c>
      <c r="K617" s="189">
        <v>3.1102077518481461E-2</v>
      </c>
    </row>
    <row r="618" spans="2:15" x14ac:dyDescent="0.35">
      <c r="B618" s="28" t="s">
        <v>24</v>
      </c>
      <c r="C618" s="92">
        <v>307506</v>
      </c>
      <c r="D618" s="92">
        <v>74077037</v>
      </c>
      <c r="E618" s="193">
        <v>0.39165105506495745</v>
      </c>
      <c r="F618" s="92">
        <v>307922</v>
      </c>
      <c r="G618" s="92">
        <v>65548626</v>
      </c>
      <c r="H618" s="193">
        <v>0.32273277035232395</v>
      </c>
      <c r="I618" s="92">
        <v>309841</v>
      </c>
      <c r="J618" s="92">
        <v>59887695</v>
      </c>
      <c r="K618" s="193">
        <v>0.31060287443638157</v>
      </c>
    </row>
    <row r="619" spans="2:15" x14ac:dyDescent="0.35">
      <c r="B619" s="52" t="s">
        <v>38</v>
      </c>
      <c r="C619" s="194"/>
      <c r="D619" s="194"/>
      <c r="E619" s="131"/>
      <c r="F619" s="194"/>
      <c r="G619" s="194"/>
      <c r="H619" s="131"/>
      <c r="I619" s="131"/>
      <c r="J619" s="131"/>
      <c r="K619" s="131"/>
      <c r="L619" s="131"/>
      <c r="M619" s="131"/>
      <c r="N619" s="39"/>
    </row>
    <row r="620" spans="2:15" x14ac:dyDescent="0.35">
      <c r="B620" s="34" t="s">
        <v>29</v>
      </c>
      <c r="C620" s="39"/>
      <c r="D620" s="39"/>
      <c r="E620" s="39"/>
      <c r="F620" s="39"/>
      <c r="G620" s="39"/>
      <c r="H620" s="39"/>
      <c r="I620" s="39"/>
      <c r="J620" s="39"/>
      <c r="K620" s="39"/>
      <c r="L620" s="39"/>
      <c r="M620" s="39"/>
      <c r="N620" s="39"/>
    </row>
    <row r="621" spans="2:15" x14ac:dyDescent="0.35">
      <c r="B621" s="34"/>
      <c r="C621" s="39"/>
      <c r="D621" s="39"/>
      <c r="E621" s="39"/>
      <c r="F621" s="39"/>
      <c r="G621" s="39"/>
      <c r="H621" s="39"/>
      <c r="I621" s="39"/>
      <c r="J621" s="39"/>
      <c r="K621" s="39"/>
      <c r="L621" s="39"/>
      <c r="M621" s="39"/>
      <c r="N621" s="39"/>
    </row>
    <row r="622" spans="2:15" x14ac:dyDescent="0.35">
      <c r="B622" s="2" t="s">
        <v>147</v>
      </c>
      <c r="C622" s="39"/>
      <c r="D622" s="39"/>
      <c r="E622" s="39"/>
      <c r="F622" s="39"/>
      <c r="G622" s="39"/>
      <c r="H622" s="39"/>
      <c r="I622" s="39"/>
      <c r="J622" s="39"/>
      <c r="K622" s="39"/>
      <c r="L622" s="39"/>
      <c r="M622" s="39"/>
      <c r="N622" s="954" t="s">
        <v>2</v>
      </c>
      <c r="O622" s="954"/>
    </row>
    <row r="623" spans="2:15" x14ac:dyDescent="0.35">
      <c r="B623" s="118" t="s">
        <v>87</v>
      </c>
      <c r="C623" s="39"/>
      <c r="D623" s="39"/>
      <c r="E623" s="39"/>
      <c r="F623" s="39"/>
      <c r="G623" s="39"/>
      <c r="H623" s="39"/>
      <c r="I623" s="39"/>
      <c r="J623" s="39"/>
      <c r="K623" s="39"/>
      <c r="L623" s="39"/>
      <c r="M623" s="39"/>
      <c r="N623" s="39"/>
    </row>
    <row r="624" spans="2:15" x14ac:dyDescent="0.35">
      <c r="B624" s="4"/>
      <c r="C624" s="955">
        <v>2020</v>
      </c>
      <c r="D624" s="955"/>
      <c r="E624" s="955"/>
      <c r="F624" s="955">
        <v>2021</v>
      </c>
      <c r="G624" s="955"/>
      <c r="H624" s="955"/>
      <c r="I624" s="955">
        <v>2022</v>
      </c>
      <c r="J624" s="955"/>
      <c r="K624" s="955"/>
      <c r="L624" s="39"/>
      <c r="M624" s="39"/>
      <c r="N624" s="39"/>
    </row>
    <row r="625" spans="2:14" ht="27" x14ac:dyDescent="0.35">
      <c r="B625" s="114"/>
      <c r="C625" s="6" t="s">
        <v>49</v>
      </c>
      <c r="D625" s="6" t="s">
        <v>50</v>
      </c>
      <c r="E625" s="6" t="s">
        <v>88</v>
      </c>
      <c r="F625" s="6" t="s">
        <v>49</v>
      </c>
      <c r="G625" s="6" t="s">
        <v>50</v>
      </c>
      <c r="H625" s="6" t="s">
        <v>88</v>
      </c>
      <c r="I625" s="6" t="s">
        <v>49</v>
      </c>
      <c r="J625" s="6" t="s">
        <v>50</v>
      </c>
      <c r="K625" s="6" t="s">
        <v>88</v>
      </c>
      <c r="L625" s="39"/>
      <c r="M625" s="39"/>
      <c r="N625" s="39"/>
    </row>
    <row r="626" spans="2:14" x14ac:dyDescent="0.35">
      <c r="B626" s="11" t="s">
        <v>72</v>
      </c>
      <c r="C626" s="94">
        <v>23313</v>
      </c>
      <c r="D626" s="109">
        <v>3944806</v>
      </c>
      <c r="E626" s="189">
        <v>7.7361885446962819E-2</v>
      </c>
      <c r="F626" s="94">
        <v>30598</v>
      </c>
      <c r="G626" s="109">
        <v>4127085</v>
      </c>
      <c r="H626" s="189">
        <v>4.5992060412492708E-2</v>
      </c>
      <c r="I626" s="94">
        <v>69527</v>
      </c>
      <c r="J626" s="109">
        <v>10804720</v>
      </c>
      <c r="K626" s="189">
        <v>5.4162806385174997E-2</v>
      </c>
      <c r="L626" s="39"/>
      <c r="M626" s="39"/>
      <c r="N626" s="39"/>
    </row>
    <row r="627" spans="2:14" x14ac:dyDescent="0.35">
      <c r="B627" s="17" t="s">
        <v>73</v>
      </c>
      <c r="C627" s="86">
        <v>7468</v>
      </c>
      <c r="D627" s="101">
        <v>1046797</v>
      </c>
      <c r="E627" s="190">
        <v>0.28064054172766306</v>
      </c>
      <c r="F627" s="86">
        <v>15316</v>
      </c>
      <c r="G627" s="101">
        <v>909045</v>
      </c>
      <c r="H627" s="190">
        <v>5.9974699450913611E-2</v>
      </c>
      <c r="I627" s="86">
        <v>43762</v>
      </c>
      <c r="J627" s="101">
        <v>2442214</v>
      </c>
      <c r="K627" s="190">
        <v>5.72787273190246E-2</v>
      </c>
      <c r="L627" s="39"/>
      <c r="M627" s="39"/>
      <c r="N627" s="39"/>
    </row>
    <row r="628" spans="2:14" x14ac:dyDescent="0.35">
      <c r="B628" s="21" t="s">
        <v>74</v>
      </c>
      <c r="C628" s="86">
        <v>3421</v>
      </c>
      <c r="D628" s="101">
        <v>704528</v>
      </c>
      <c r="E628" s="190">
        <v>0.75159308197852015</v>
      </c>
      <c r="F628" s="86">
        <v>4882</v>
      </c>
      <c r="G628" s="101">
        <v>475091</v>
      </c>
      <c r="H628" s="190">
        <v>0.10470628238267315</v>
      </c>
      <c r="I628" s="86">
        <v>8987</v>
      </c>
      <c r="J628" s="101">
        <v>1249737</v>
      </c>
      <c r="K628" s="190">
        <v>8.42280970359746E-2</v>
      </c>
      <c r="L628" s="39"/>
      <c r="M628" s="39"/>
      <c r="N628" s="39"/>
    </row>
    <row r="629" spans="2:14" x14ac:dyDescent="0.35">
      <c r="B629" s="11" t="s">
        <v>75</v>
      </c>
      <c r="C629" s="88">
        <v>18351</v>
      </c>
      <c r="D629" s="103">
        <v>5780914</v>
      </c>
      <c r="E629" s="191">
        <v>0.84388592790799932</v>
      </c>
      <c r="F629" s="88">
        <v>11451</v>
      </c>
      <c r="G629" s="103">
        <v>3498918</v>
      </c>
      <c r="H629" s="191">
        <v>0.35316320159184628</v>
      </c>
      <c r="I629" s="88">
        <v>16448</v>
      </c>
      <c r="J629" s="103">
        <v>7880396</v>
      </c>
      <c r="K629" s="191">
        <v>0.28619081211764502</v>
      </c>
      <c r="L629" s="39"/>
      <c r="M629" s="39"/>
      <c r="N629" s="39"/>
    </row>
    <row r="630" spans="2:14" x14ac:dyDescent="0.35">
      <c r="B630" s="11" t="s">
        <v>76</v>
      </c>
      <c r="C630" s="88">
        <v>200761</v>
      </c>
      <c r="D630" s="103">
        <v>21918355</v>
      </c>
      <c r="E630" s="191">
        <v>0.68208214672564549</v>
      </c>
      <c r="F630" s="88">
        <v>224079</v>
      </c>
      <c r="G630" s="103">
        <v>27431873</v>
      </c>
      <c r="H630" s="191">
        <v>0.45943301261156938</v>
      </c>
      <c r="I630" s="88">
        <v>289796</v>
      </c>
      <c r="J630" s="103">
        <v>36813425</v>
      </c>
      <c r="K630" s="191">
        <v>0.38994486292125002</v>
      </c>
      <c r="L630" s="39"/>
      <c r="M630" s="39"/>
      <c r="N630" s="39"/>
    </row>
    <row r="631" spans="2:14" x14ac:dyDescent="0.35">
      <c r="B631" s="17" t="s">
        <v>77</v>
      </c>
      <c r="C631" s="137" t="s">
        <v>34</v>
      </c>
      <c r="D631" s="163" t="s">
        <v>34</v>
      </c>
      <c r="E631" s="192" t="s">
        <v>34</v>
      </c>
      <c r="F631" s="137">
        <v>26922</v>
      </c>
      <c r="G631" s="163">
        <v>4596373</v>
      </c>
      <c r="H631" s="192">
        <v>0.20501259735190028</v>
      </c>
      <c r="I631" s="137">
        <v>19363</v>
      </c>
      <c r="J631" s="163">
        <v>4868536</v>
      </c>
      <c r="K631" s="192">
        <v>0.103573481756655</v>
      </c>
      <c r="L631" s="39"/>
      <c r="M631" s="39"/>
      <c r="N631" s="39"/>
    </row>
    <row r="632" spans="2:14" x14ac:dyDescent="0.35">
      <c r="B632" s="17" t="s">
        <v>78</v>
      </c>
      <c r="C632" s="137" t="s">
        <v>34</v>
      </c>
      <c r="D632" s="163" t="s">
        <v>34</v>
      </c>
      <c r="E632" s="192" t="s">
        <v>34</v>
      </c>
      <c r="F632" s="137">
        <v>43677</v>
      </c>
      <c r="G632" s="163">
        <v>8233984</v>
      </c>
      <c r="H632" s="192">
        <v>0.66793006660297805</v>
      </c>
      <c r="I632" s="137">
        <v>51397</v>
      </c>
      <c r="J632" s="163">
        <v>8049721</v>
      </c>
      <c r="K632" s="192">
        <v>0.512581537539471</v>
      </c>
      <c r="L632" s="39"/>
      <c r="M632" s="39"/>
      <c r="N632" s="39"/>
    </row>
    <row r="633" spans="2:14" x14ac:dyDescent="0.35">
      <c r="B633" s="17" t="s">
        <v>79</v>
      </c>
      <c r="C633" s="137" t="s">
        <v>34</v>
      </c>
      <c r="D633" s="163" t="s">
        <v>34</v>
      </c>
      <c r="E633" s="192" t="s">
        <v>34</v>
      </c>
      <c r="F633" s="137">
        <v>153480</v>
      </c>
      <c r="G633" s="163">
        <v>14601516</v>
      </c>
      <c r="H633" s="192">
        <v>0.5849841268297753</v>
      </c>
      <c r="I633" s="137">
        <v>219036</v>
      </c>
      <c r="J633" s="163">
        <v>23895168</v>
      </c>
      <c r="K633" s="192">
        <v>0.75386575738263595</v>
      </c>
      <c r="L633" s="39"/>
      <c r="M633" s="39"/>
      <c r="N633" s="39"/>
    </row>
    <row r="634" spans="2:14" x14ac:dyDescent="0.35">
      <c r="B634" s="31" t="s">
        <v>80</v>
      </c>
      <c r="C634" s="139">
        <v>746</v>
      </c>
      <c r="D634" s="156">
        <v>252375</v>
      </c>
      <c r="E634" s="189">
        <v>1.262137484208316E-2</v>
      </c>
      <c r="F634" s="139">
        <v>1231</v>
      </c>
      <c r="G634" s="156">
        <v>436813</v>
      </c>
      <c r="H634" s="189">
        <v>1.6507011893249674E-2</v>
      </c>
      <c r="I634" s="139">
        <v>2538</v>
      </c>
      <c r="J634" s="156">
        <v>865164</v>
      </c>
      <c r="K634" s="189">
        <v>2.4696589537472599E-2</v>
      </c>
      <c r="L634" s="39"/>
      <c r="M634" s="39"/>
      <c r="N634" s="39"/>
    </row>
    <row r="635" spans="2:14" x14ac:dyDescent="0.35">
      <c r="B635" s="28" t="s">
        <v>24</v>
      </c>
      <c r="C635" s="92">
        <v>243171</v>
      </c>
      <c r="D635" s="108">
        <v>31896450</v>
      </c>
      <c r="E635" s="193">
        <v>0.29004085337463942</v>
      </c>
      <c r="F635" s="92">
        <v>267359</v>
      </c>
      <c r="G635" s="108">
        <v>35494689</v>
      </c>
      <c r="H635" s="193">
        <v>0.19102425980570165</v>
      </c>
      <c r="I635" s="92">
        <v>378309</v>
      </c>
      <c r="J635" s="108">
        <v>56363705</v>
      </c>
      <c r="K635" s="193">
        <v>0.158120747023755</v>
      </c>
      <c r="L635" s="39"/>
      <c r="M635" s="39"/>
      <c r="N635" s="39"/>
    </row>
    <row r="636" spans="2:14" x14ac:dyDescent="0.35">
      <c r="B636" s="52" t="s">
        <v>38</v>
      </c>
      <c r="C636" s="39"/>
      <c r="D636" s="39"/>
      <c r="E636" s="39"/>
      <c r="F636" s="39"/>
      <c r="G636" s="39"/>
      <c r="H636" s="39"/>
      <c r="I636" s="39"/>
      <c r="J636" s="39"/>
      <c r="K636" s="39"/>
      <c r="L636" s="39"/>
      <c r="M636" s="39"/>
      <c r="N636" s="39"/>
    </row>
    <row r="637" spans="2:14" x14ac:dyDescent="0.35">
      <c r="B637" s="34" t="s">
        <v>29</v>
      </c>
      <c r="C637" s="39"/>
      <c r="D637" s="39"/>
      <c r="E637" s="39"/>
      <c r="F637" s="39"/>
      <c r="G637" s="39"/>
      <c r="H637" s="39"/>
      <c r="I637" s="39"/>
      <c r="J637" s="39"/>
      <c r="K637" s="39"/>
      <c r="L637" s="39"/>
      <c r="M637" s="39"/>
      <c r="N637" s="39"/>
    </row>
    <row r="639" spans="2:14" x14ac:dyDescent="0.35">
      <c r="B639" s="2" t="s">
        <v>148</v>
      </c>
    </row>
    <row r="640" spans="2:14" x14ac:dyDescent="0.35">
      <c r="B640" s="118" t="s">
        <v>149</v>
      </c>
    </row>
    <row r="641" spans="2:15" x14ac:dyDescent="0.35">
      <c r="B641" s="144"/>
      <c r="C641" s="968" t="s">
        <v>92</v>
      </c>
      <c r="D641" s="968"/>
      <c r="E641" s="968"/>
      <c r="F641" s="968"/>
      <c r="G641" s="968" t="s">
        <v>93</v>
      </c>
      <c r="H641" s="968"/>
      <c r="I641" s="968"/>
      <c r="J641" s="968"/>
    </row>
    <row r="642" spans="2:15" x14ac:dyDescent="0.35">
      <c r="B642" s="15"/>
      <c r="C642" s="970" t="s">
        <v>49</v>
      </c>
      <c r="D642" s="970"/>
      <c r="E642" s="970" t="s">
        <v>50</v>
      </c>
      <c r="F642" s="970"/>
      <c r="G642" s="970" t="s">
        <v>49</v>
      </c>
      <c r="H642" s="970"/>
      <c r="I642" s="970" t="s">
        <v>50</v>
      </c>
      <c r="J642" s="970"/>
    </row>
    <row r="643" spans="2:15" x14ac:dyDescent="0.35">
      <c r="B643" s="114"/>
      <c r="C643" s="141" t="s">
        <v>94</v>
      </c>
      <c r="D643" s="141" t="s">
        <v>9</v>
      </c>
      <c r="E643" s="141" t="s">
        <v>71</v>
      </c>
      <c r="F643" s="141" t="s">
        <v>9</v>
      </c>
      <c r="G643" s="141" t="s">
        <v>94</v>
      </c>
      <c r="H643" s="141" t="s">
        <v>9</v>
      </c>
      <c r="I643" s="141" t="s">
        <v>71</v>
      </c>
      <c r="J643" s="141" t="s">
        <v>9</v>
      </c>
    </row>
    <row r="644" spans="2:15" x14ac:dyDescent="0.35">
      <c r="B644" s="11" t="s">
        <v>72</v>
      </c>
      <c r="C644" s="156">
        <v>893999</v>
      </c>
      <c r="D644" s="146">
        <v>82.418933881318495</v>
      </c>
      <c r="E644" s="156">
        <v>51635342</v>
      </c>
      <c r="F644" s="146">
        <v>76.598974647145994</v>
      </c>
      <c r="G644" s="156">
        <v>13666</v>
      </c>
      <c r="H644" s="146">
        <v>1.2598863649982801</v>
      </c>
      <c r="I644" s="156">
        <v>1841983</v>
      </c>
      <c r="J644" s="146">
        <v>2.7325084651801901</v>
      </c>
    </row>
    <row r="645" spans="2:15" x14ac:dyDescent="0.35">
      <c r="B645" s="17" t="s">
        <v>73</v>
      </c>
      <c r="C645" s="158">
        <v>686058</v>
      </c>
      <c r="D645" s="148">
        <v>83.713081198484502</v>
      </c>
      <c r="E645" s="158">
        <v>16816955</v>
      </c>
      <c r="F645" s="148">
        <v>68.904960518953999</v>
      </c>
      <c r="G645" s="158">
        <v>3862</v>
      </c>
      <c r="H645" s="148">
        <v>0.47124283892695301</v>
      </c>
      <c r="I645" s="158">
        <v>69923</v>
      </c>
      <c r="J645" s="148">
        <v>0.28649904541974602</v>
      </c>
    </row>
    <row r="646" spans="2:15" x14ac:dyDescent="0.35">
      <c r="B646" s="21" t="s">
        <v>74</v>
      </c>
      <c r="C646" s="158">
        <v>88911</v>
      </c>
      <c r="D646" s="148">
        <v>52.0702539355322</v>
      </c>
      <c r="E646" s="158">
        <v>6272017</v>
      </c>
      <c r="F646" s="148">
        <v>52.234114130730298</v>
      </c>
      <c r="G646" s="158">
        <v>260</v>
      </c>
      <c r="H646" s="148">
        <v>0.15226761619190399</v>
      </c>
      <c r="I646" s="158">
        <v>15171</v>
      </c>
      <c r="J646" s="148">
        <v>0.126345917984168</v>
      </c>
    </row>
    <row r="647" spans="2:15" x14ac:dyDescent="0.35">
      <c r="B647" s="11" t="s">
        <v>75</v>
      </c>
      <c r="C647" s="160">
        <v>1567</v>
      </c>
      <c r="D647" s="146">
        <v>1.0809505742765499</v>
      </c>
      <c r="E647" s="160">
        <v>613342</v>
      </c>
      <c r="F647" s="146">
        <v>1.73034934667211</v>
      </c>
      <c r="G647" s="160">
        <v>80</v>
      </c>
      <c r="H647" s="146">
        <v>5.5185734487634898E-2</v>
      </c>
      <c r="I647" s="160">
        <v>20499</v>
      </c>
      <c r="J647" s="146">
        <v>5.7831407693312298E-2</v>
      </c>
    </row>
    <row r="648" spans="2:15" x14ac:dyDescent="0.35">
      <c r="B648" s="11" t="s">
        <v>76</v>
      </c>
      <c r="C648" s="160">
        <v>33238</v>
      </c>
      <c r="D648" s="146">
        <v>1.47574705310123</v>
      </c>
      <c r="E648" s="160">
        <v>3877928</v>
      </c>
      <c r="F648" s="146">
        <v>2.0360684514560798</v>
      </c>
      <c r="G648" s="160">
        <v>1431</v>
      </c>
      <c r="H648" s="146">
        <v>6.3535532612908799E-2</v>
      </c>
      <c r="I648" s="160">
        <v>154328</v>
      </c>
      <c r="J648" s="146">
        <v>8.1028418262617197E-2</v>
      </c>
    </row>
    <row r="649" spans="2:15" x14ac:dyDescent="0.35">
      <c r="B649" s="17" t="s">
        <v>77</v>
      </c>
      <c r="C649" s="158">
        <v>3110</v>
      </c>
      <c r="D649" s="148">
        <v>0.89789413510563998</v>
      </c>
      <c r="E649" s="158">
        <v>487713</v>
      </c>
      <c r="F649" s="148">
        <v>0.60241250327492102</v>
      </c>
      <c r="G649" s="158">
        <v>154</v>
      </c>
      <c r="H649" s="148">
        <v>4.4461638844459299E-2</v>
      </c>
      <c r="I649" s="158">
        <v>51179</v>
      </c>
      <c r="J649" s="148">
        <v>6.3215189066330404E-2</v>
      </c>
    </row>
    <row r="650" spans="2:15" x14ac:dyDescent="0.35">
      <c r="B650" s="17" t="s">
        <v>78</v>
      </c>
      <c r="C650" s="158">
        <v>3704</v>
      </c>
      <c r="D650" s="148">
        <v>0.91356410857206305</v>
      </c>
      <c r="E650" s="158">
        <v>423225</v>
      </c>
      <c r="F650" s="148">
        <v>1.6212246218827999</v>
      </c>
      <c r="G650" s="158">
        <v>144</v>
      </c>
      <c r="H650" s="148">
        <v>3.55165312187843E-2</v>
      </c>
      <c r="I650" s="158">
        <v>21078</v>
      </c>
      <c r="J650" s="148">
        <v>8.0742329919181802E-2</v>
      </c>
    </row>
    <row r="651" spans="2:15" x14ac:dyDescent="0.35">
      <c r="B651" s="17" t="s">
        <v>79</v>
      </c>
      <c r="C651" s="158">
        <v>26424</v>
      </c>
      <c r="D651" s="148">
        <v>1.76104585757015</v>
      </c>
      <c r="E651" s="158">
        <v>2966990</v>
      </c>
      <c r="F651" s="148">
        <v>3.5576983515846199</v>
      </c>
      <c r="G651" s="158">
        <v>1133</v>
      </c>
      <c r="H651" s="148">
        <v>7.5509572987699905E-2</v>
      </c>
      <c r="I651" s="158">
        <v>82071</v>
      </c>
      <c r="J651" s="148">
        <v>9.8410800647424093E-2</v>
      </c>
    </row>
    <row r="652" spans="2:15" x14ac:dyDescent="0.35">
      <c r="B652" s="31" t="s">
        <v>80</v>
      </c>
      <c r="C652" s="166">
        <v>115157</v>
      </c>
      <c r="D652" s="195">
        <v>95.790944708319103</v>
      </c>
      <c r="E652" s="166">
        <v>41012603</v>
      </c>
      <c r="F652" s="195">
        <v>95.797792081624905</v>
      </c>
      <c r="G652" s="166">
        <v>3699</v>
      </c>
      <c r="H652" s="195">
        <v>3.0769358742939898</v>
      </c>
      <c r="I652" s="166">
        <v>1492998</v>
      </c>
      <c r="J652" s="195">
        <v>3.4873648956707699</v>
      </c>
    </row>
    <row r="653" spans="2:15" x14ac:dyDescent="0.35">
      <c r="B653" s="28" t="s">
        <v>24</v>
      </c>
      <c r="C653" s="108">
        <v>1043961</v>
      </c>
      <c r="D653" s="152">
        <v>28.981479476514998</v>
      </c>
      <c r="E653" s="108">
        <v>97139215</v>
      </c>
      <c r="F653" s="152">
        <v>28.8993585302076</v>
      </c>
      <c r="G653" s="108">
        <v>18876</v>
      </c>
      <c r="H653" s="152">
        <v>0.52401804914043404</v>
      </c>
      <c r="I653" s="108">
        <v>3509808</v>
      </c>
      <c r="J653" s="152">
        <v>1.0441838526715601</v>
      </c>
    </row>
    <row r="654" spans="2:15" x14ac:dyDescent="0.35">
      <c r="B654" s="34" t="s">
        <v>29</v>
      </c>
    </row>
    <row r="655" spans="2:15" x14ac:dyDescent="0.35">
      <c r="B655" s="34"/>
      <c r="J655" s="63" t="s">
        <v>44</v>
      </c>
    </row>
    <row r="656" spans="2:15" x14ac:dyDescent="0.35">
      <c r="B656" s="2" t="s">
        <v>150</v>
      </c>
      <c r="N656" s="954" t="s">
        <v>2</v>
      </c>
      <c r="O656" s="954"/>
    </row>
    <row r="657" spans="2:10" x14ac:dyDescent="0.35">
      <c r="B657" s="118" t="s">
        <v>149</v>
      </c>
    </row>
    <row r="658" spans="2:10" x14ac:dyDescent="0.35">
      <c r="B658" s="144"/>
      <c r="C658" s="968" t="s">
        <v>96</v>
      </c>
      <c r="D658" s="968"/>
      <c r="E658" s="968"/>
      <c r="F658" s="968"/>
      <c r="G658" s="968" t="s">
        <v>97</v>
      </c>
      <c r="H658" s="968"/>
      <c r="I658" s="968"/>
      <c r="J658" s="968"/>
    </row>
    <row r="659" spans="2:10" x14ac:dyDescent="0.35">
      <c r="B659" s="15"/>
      <c r="C659" s="970" t="s">
        <v>49</v>
      </c>
      <c r="D659" s="970"/>
      <c r="E659" s="970" t="s">
        <v>50</v>
      </c>
      <c r="F659" s="970"/>
      <c r="G659" s="970" t="s">
        <v>49</v>
      </c>
      <c r="H659" s="970"/>
      <c r="I659" s="970" t="s">
        <v>50</v>
      </c>
      <c r="J659" s="970"/>
    </row>
    <row r="660" spans="2:10" x14ac:dyDescent="0.35">
      <c r="B660" s="114"/>
      <c r="C660" s="141" t="s">
        <v>94</v>
      </c>
      <c r="D660" s="141" t="s">
        <v>9</v>
      </c>
      <c r="E660" s="141" t="s">
        <v>71</v>
      </c>
      <c r="F660" s="141" t="s">
        <v>9</v>
      </c>
      <c r="G660" s="141" t="s">
        <v>94</v>
      </c>
      <c r="H660" s="141" t="s">
        <v>9</v>
      </c>
      <c r="I660" s="141" t="s">
        <v>71</v>
      </c>
      <c r="J660" s="141" t="s">
        <v>9</v>
      </c>
    </row>
    <row r="661" spans="2:10" x14ac:dyDescent="0.35">
      <c r="B661" s="11" t="s">
        <v>72</v>
      </c>
      <c r="C661" s="156">
        <v>79832</v>
      </c>
      <c r="D661" s="146">
        <v>7.3598162074156903</v>
      </c>
      <c r="E661" s="156">
        <v>4621580</v>
      </c>
      <c r="F661" s="146">
        <v>6.85592998008529</v>
      </c>
      <c r="G661" s="156">
        <v>26342</v>
      </c>
      <c r="H661" s="146">
        <v>2.4285033387080901</v>
      </c>
      <c r="I661" s="156">
        <v>2676237</v>
      </c>
      <c r="J661" s="146">
        <v>3.9700910688798001</v>
      </c>
    </row>
    <row r="662" spans="2:10" x14ac:dyDescent="0.35">
      <c r="B662" s="17" t="s">
        <v>73</v>
      </c>
      <c r="C662" s="158">
        <v>49513</v>
      </c>
      <c r="D662" s="148">
        <v>6.0415967591377999</v>
      </c>
      <c r="E662" s="158">
        <v>2355400</v>
      </c>
      <c r="F662" s="148">
        <v>9.6508995835657707</v>
      </c>
      <c r="G662" s="158">
        <v>19611</v>
      </c>
      <c r="H662" s="148">
        <v>2.3929423392533602</v>
      </c>
      <c r="I662" s="158">
        <v>1529055</v>
      </c>
      <c r="J662" s="148">
        <v>6.2650744089110804</v>
      </c>
    </row>
    <row r="663" spans="2:10" x14ac:dyDescent="0.35">
      <c r="B663" s="21" t="s">
        <v>74</v>
      </c>
      <c r="C663" s="158">
        <v>30200</v>
      </c>
      <c r="D663" s="148">
        <v>17.6864692653673</v>
      </c>
      <c r="E663" s="158">
        <v>1697968</v>
      </c>
      <c r="F663" s="148">
        <v>14.140882319408201</v>
      </c>
      <c r="G663" s="158">
        <v>9816</v>
      </c>
      <c r="H663" s="148">
        <v>5.7486881559220402</v>
      </c>
      <c r="I663" s="158">
        <v>1108546</v>
      </c>
      <c r="J663" s="148">
        <v>9.2321048050674293</v>
      </c>
    </row>
    <row r="664" spans="2:10" x14ac:dyDescent="0.35">
      <c r="B664" s="11" t="s">
        <v>75</v>
      </c>
      <c r="C664" s="160">
        <v>1488</v>
      </c>
      <c r="D664" s="146">
        <v>1.0264546614700101</v>
      </c>
      <c r="E664" s="160">
        <v>546338</v>
      </c>
      <c r="F664" s="146">
        <v>1.5413188748889599</v>
      </c>
      <c r="G664" s="160">
        <v>141699</v>
      </c>
      <c r="H664" s="146">
        <v>97.747042389542301</v>
      </c>
      <c r="I664" s="160">
        <v>34193997</v>
      </c>
      <c r="J664" s="146">
        <v>96.4674853003023</v>
      </c>
    </row>
    <row r="665" spans="2:10" x14ac:dyDescent="0.35">
      <c r="B665" s="11" t="s">
        <v>76</v>
      </c>
      <c r="C665" s="160">
        <v>32176</v>
      </c>
      <c r="D665" s="146">
        <v>1.42859489682247</v>
      </c>
      <c r="E665" s="160">
        <v>3408835</v>
      </c>
      <c r="F665" s="146">
        <v>1.7897757255212801</v>
      </c>
      <c r="G665" s="160">
        <v>2176780</v>
      </c>
      <c r="H665" s="146">
        <v>96.647712565428094</v>
      </c>
      <c r="I665" s="160">
        <v>180686669</v>
      </c>
      <c r="J665" s="146">
        <v>94.867781544574299</v>
      </c>
    </row>
    <row r="666" spans="2:10" x14ac:dyDescent="0.35">
      <c r="B666" s="17" t="s">
        <v>77</v>
      </c>
      <c r="C666" s="158">
        <v>1484</v>
      </c>
      <c r="D666" s="148">
        <v>0.42844851977388099</v>
      </c>
      <c r="E666" s="158">
        <v>318055</v>
      </c>
      <c r="F666" s="148">
        <v>0.39285462706367302</v>
      </c>
      <c r="G666" s="158">
        <v>339347</v>
      </c>
      <c r="H666" s="148">
        <v>97.973530889290501</v>
      </c>
      <c r="I666" s="158">
        <v>79183315</v>
      </c>
      <c r="J666" s="148">
        <v>97.805510631778503</v>
      </c>
    </row>
    <row r="667" spans="2:10" x14ac:dyDescent="0.35">
      <c r="B667" s="17" t="s">
        <v>78</v>
      </c>
      <c r="C667" s="158">
        <v>5449</v>
      </c>
      <c r="D667" s="148">
        <v>1.34395540702191</v>
      </c>
      <c r="E667" s="158">
        <v>823695</v>
      </c>
      <c r="F667" s="148">
        <v>3.1552829226103301</v>
      </c>
      <c r="G667" s="158">
        <v>395373</v>
      </c>
      <c r="H667" s="148">
        <v>97.515815955308398</v>
      </c>
      <c r="I667" s="158">
        <v>24662401</v>
      </c>
      <c r="J667" s="148">
        <v>94.472896771095904</v>
      </c>
    </row>
    <row r="668" spans="2:10" x14ac:dyDescent="0.35">
      <c r="B668" s="17" t="s">
        <v>79</v>
      </c>
      <c r="C668" s="158">
        <v>25243</v>
      </c>
      <c r="D668" s="148">
        <v>1.68233729119904</v>
      </c>
      <c r="E668" s="158">
        <v>2267085</v>
      </c>
      <c r="F668" s="148">
        <v>2.7184468324470998</v>
      </c>
      <c r="G668" s="158">
        <v>1442060</v>
      </c>
      <c r="H668" s="148">
        <v>96.107091635165503</v>
      </c>
      <c r="I668" s="158">
        <v>76840953</v>
      </c>
      <c r="J668" s="148">
        <v>92.139485411912702</v>
      </c>
    </row>
    <row r="669" spans="2:10" x14ac:dyDescent="0.35">
      <c r="B669" s="31" t="s">
        <v>80</v>
      </c>
      <c r="C669" s="166">
        <v>233</v>
      </c>
      <c r="D669" s="195">
        <v>0.193816182403487</v>
      </c>
      <c r="E669" s="166">
        <v>59900</v>
      </c>
      <c r="F669" s="195">
        <v>0.13991522912333401</v>
      </c>
      <c r="G669" s="166">
        <v>414</v>
      </c>
      <c r="H669" s="195">
        <v>0.34437725113752599</v>
      </c>
      <c r="I669" s="166">
        <v>89799</v>
      </c>
      <c r="J669" s="195">
        <v>0.20975371719609801</v>
      </c>
    </row>
    <row r="670" spans="2:10" x14ac:dyDescent="0.35">
      <c r="B670" s="28" t="s">
        <v>24</v>
      </c>
      <c r="C670" s="108">
        <v>113729</v>
      </c>
      <c r="D670" s="152">
        <v>3.1572392832534701</v>
      </c>
      <c r="E670" s="108">
        <v>8636653</v>
      </c>
      <c r="F670" s="152">
        <v>2.5694435717644302</v>
      </c>
      <c r="G670" s="108">
        <v>2345235</v>
      </c>
      <c r="H670" s="152">
        <v>65.106244409613495</v>
      </c>
      <c r="I670" s="108">
        <v>217646702</v>
      </c>
      <c r="J670" s="152">
        <v>64.750884326327395</v>
      </c>
    </row>
    <row r="671" spans="2:10" x14ac:dyDescent="0.35">
      <c r="B671" s="34" t="s">
        <v>29</v>
      </c>
    </row>
    <row r="672" spans="2:10" x14ac:dyDescent="0.35">
      <c r="B672" s="34"/>
    </row>
    <row r="673" spans="2:8" x14ac:dyDescent="0.35">
      <c r="B673" s="2" t="s">
        <v>151</v>
      </c>
    </row>
    <row r="674" spans="2:8" x14ac:dyDescent="0.35">
      <c r="B674" s="118" t="s">
        <v>149</v>
      </c>
    </row>
    <row r="675" spans="2:8" x14ac:dyDescent="0.35">
      <c r="B675" s="144"/>
      <c r="C675" s="968" t="s">
        <v>99</v>
      </c>
      <c r="D675" s="968"/>
      <c r="E675" s="968"/>
      <c r="F675" s="968"/>
      <c r="G675" s="968" t="s">
        <v>100</v>
      </c>
      <c r="H675" s="968"/>
    </row>
    <row r="676" spans="2:8" x14ac:dyDescent="0.35">
      <c r="B676" s="15"/>
      <c r="C676" s="970" t="s">
        <v>49</v>
      </c>
      <c r="D676" s="970"/>
      <c r="E676" s="970" t="s">
        <v>50</v>
      </c>
      <c r="F676" s="970"/>
      <c r="G676" s="970" t="s">
        <v>49</v>
      </c>
      <c r="H676" s="970" t="s">
        <v>50</v>
      </c>
    </row>
    <row r="677" spans="2:8" x14ac:dyDescent="0.35">
      <c r="B677" s="114"/>
      <c r="C677" s="141" t="s">
        <v>94</v>
      </c>
      <c r="D677" s="141" t="s">
        <v>9</v>
      </c>
      <c r="E677" s="141" t="s">
        <v>71</v>
      </c>
      <c r="F677" s="141" t="s">
        <v>9</v>
      </c>
      <c r="G677" s="975"/>
      <c r="H677" s="975"/>
    </row>
    <row r="678" spans="2:8" x14ac:dyDescent="0.35">
      <c r="B678" s="11" t="s">
        <v>72</v>
      </c>
      <c r="C678" s="156">
        <v>70862</v>
      </c>
      <c r="D678" s="146">
        <v>6.5328602075594997</v>
      </c>
      <c r="E678" s="156">
        <v>6634823</v>
      </c>
      <c r="F678" s="146">
        <v>9.8424958387087091</v>
      </c>
      <c r="G678" s="156">
        <v>1084701</v>
      </c>
      <c r="H678" s="156">
        <v>67409965</v>
      </c>
    </row>
    <row r="679" spans="2:8" x14ac:dyDescent="0.35">
      <c r="B679" s="17" t="s">
        <v>73</v>
      </c>
      <c r="C679" s="158">
        <v>60491</v>
      </c>
      <c r="D679" s="148">
        <v>7.38113686419738</v>
      </c>
      <c r="E679" s="158">
        <v>3634682</v>
      </c>
      <c r="F679" s="148">
        <v>14.8925664431494</v>
      </c>
      <c r="G679" s="158">
        <v>819535</v>
      </c>
      <c r="H679" s="158">
        <v>24406015</v>
      </c>
    </row>
    <row r="680" spans="2:8" x14ac:dyDescent="0.35">
      <c r="B680" s="21" t="s">
        <v>74</v>
      </c>
      <c r="C680" s="158">
        <v>41565</v>
      </c>
      <c r="D680" s="148">
        <v>24.3423210269865</v>
      </c>
      <c r="E680" s="158">
        <v>2913809</v>
      </c>
      <c r="F680" s="148">
        <v>24.2665528268098</v>
      </c>
      <c r="G680" s="158">
        <v>170752</v>
      </c>
      <c r="H680" s="158">
        <v>12007511</v>
      </c>
    </row>
    <row r="681" spans="2:8" x14ac:dyDescent="0.35">
      <c r="B681" s="11" t="s">
        <v>75</v>
      </c>
      <c r="C681" s="160">
        <v>131</v>
      </c>
      <c r="D681" s="146">
        <v>9.0366640223502201E-2</v>
      </c>
      <c r="E681" s="160">
        <v>71961</v>
      </c>
      <c r="F681" s="146">
        <v>0.20301507044336001</v>
      </c>
      <c r="G681" s="160">
        <v>144965</v>
      </c>
      <c r="H681" s="160">
        <v>35446137</v>
      </c>
    </row>
    <row r="682" spans="2:8" x14ac:dyDescent="0.35">
      <c r="B682" s="11" t="s">
        <v>76</v>
      </c>
      <c r="C682" s="160">
        <v>8658</v>
      </c>
      <c r="D682" s="146">
        <v>0.38440995203533501</v>
      </c>
      <c r="E682" s="160">
        <v>2333813</v>
      </c>
      <c r="F682" s="146">
        <v>1.2253458601856699</v>
      </c>
      <c r="G682" s="160">
        <v>2252283</v>
      </c>
      <c r="H682" s="160">
        <v>190461573</v>
      </c>
    </row>
    <row r="683" spans="2:8" x14ac:dyDescent="0.35">
      <c r="B683" s="17" t="s">
        <v>77</v>
      </c>
      <c r="C683" s="158">
        <v>2271</v>
      </c>
      <c r="D683" s="148">
        <v>0.65566481698550105</v>
      </c>
      <c r="E683" s="158">
        <v>919711</v>
      </c>
      <c r="F683" s="148">
        <v>1.1360070488165801</v>
      </c>
      <c r="G683" s="158">
        <v>346366</v>
      </c>
      <c r="H683" s="158">
        <v>80959973</v>
      </c>
    </row>
    <row r="684" spans="2:8" x14ac:dyDescent="0.35">
      <c r="B684" s="17" t="s">
        <v>78</v>
      </c>
      <c r="C684" s="158">
        <v>775</v>
      </c>
      <c r="D684" s="148">
        <v>0.19114799787887399</v>
      </c>
      <c r="E684" s="158">
        <v>174867</v>
      </c>
      <c r="F684" s="148">
        <v>0.66985335449177197</v>
      </c>
      <c r="G684" s="158">
        <v>405445</v>
      </c>
      <c r="H684" s="158">
        <v>26105266</v>
      </c>
    </row>
    <row r="685" spans="2:8" x14ac:dyDescent="0.35">
      <c r="B685" s="17" t="s">
        <v>79</v>
      </c>
      <c r="C685" s="158">
        <v>5612</v>
      </c>
      <c r="D685" s="148">
        <v>0.37401564307764501</v>
      </c>
      <c r="E685" s="158">
        <v>1239235</v>
      </c>
      <c r="F685" s="148">
        <v>1.48595860340815</v>
      </c>
      <c r="G685" s="158">
        <v>1500472</v>
      </c>
      <c r="H685" s="158">
        <v>83396334</v>
      </c>
    </row>
    <row r="686" spans="2:8" x14ac:dyDescent="0.35">
      <c r="B686" s="31" t="s">
        <v>80</v>
      </c>
      <c r="C686" s="166">
        <v>714</v>
      </c>
      <c r="D686" s="195">
        <v>0.59392598384587902</v>
      </c>
      <c r="E686" s="166">
        <v>156337</v>
      </c>
      <c r="F686" s="195">
        <v>0.36517407638488603</v>
      </c>
      <c r="G686" s="166">
        <v>120217</v>
      </c>
      <c r="H686" s="166">
        <v>42811637</v>
      </c>
    </row>
    <row r="687" spans="2:8" x14ac:dyDescent="0.35">
      <c r="B687" s="28" t="s">
        <v>24</v>
      </c>
      <c r="C687" s="108">
        <v>80365</v>
      </c>
      <c r="D687" s="152">
        <v>2.2310187814775899</v>
      </c>
      <c r="E687" s="108">
        <v>9196934</v>
      </c>
      <c r="F687" s="152">
        <v>2.7361297190290901</v>
      </c>
      <c r="G687" s="108">
        <v>3602166</v>
      </c>
      <c r="H687" s="108">
        <v>336129312</v>
      </c>
    </row>
    <row r="688" spans="2:8" x14ac:dyDescent="0.35">
      <c r="B688" s="34" t="s">
        <v>29</v>
      </c>
    </row>
    <row r="690" spans="2:15" x14ac:dyDescent="0.35">
      <c r="B690" s="2" t="s">
        <v>152</v>
      </c>
      <c r="N690" s="954" t="s">
        <v>2</v>
      </c>
      <c r="O690" s="954"/>
    </row>
    <row r="691" spans="2:15" x14ac:dyDescent="0.35">
      <c r="B691" s="118" t="s">
        <v>149</v>
      </c>
    </row>
    <row r="692" spans="2:15" x14ac:dyDescent="0.35">
      <c r="B692" s="144"/>
      <c r="C692" s="968" t="s">
        <v>102</v>
      </c>
      <c r="D692" s="968"/>
      <c r="E692" s="968"/>
      <c r="F692" s="968"/>
      <c r="G692" s="968" t="s">
        <v>103</v>
      </c>
      <c r="H692" s="968"/>
      <c r="I692" s="968"/>
      <c r="J692" s="968"/>
    </row>
    <row r="693" spans="2:15" x14ac:dyDescent="0.35">
      <c r="B693" s="15"/>
      <c r="C693" s="970" t="s">
        <v>49</v>
      </c>
      <c r="D693" s="970"/>
      <c r="E693" s="970" t="s">
        <v>50</v>
      </c>
      <c r="F693" s="970"/>
      <c r="G693" s="970" t="s">
        <v>49</v>
      </c>
      <c r="H693" s="970"/>
      <c r="I693" s="970" t="s">
        <v>50</v>
      </c>
      <c r="J693" s="970"/>
    </row>
    <row r="694" spans="2:15" x14ac:dyDescent="0.35">
      <c r="B694" s="114"/>
      <c r="C694" s="141" t="s">
        <v>94</v>
      </c>
      <c r="D694" s="141" t="s">
        <v>9</v>
      </c>
      <c r="E694" s="141" t="s">
        <v>71</v>
      </c>
      <c r="F694" s="141" t="s">
        <v>9</v>
      </c>
      <c r="G694" s="141" t="s">
        <v>94</v>
      </c>
      <c r="H694" s="141" t="s">
        <v>9</v>
      </c>
      <c r="I694" s="141" t="s">
        <v>71</v>
      </c>
      <c r="J694" s="141" t="s">
        <v>9</v>
      </c>
    </row>
    <row r="695" spans="2:15" x14ac:dyDescent="0.35">
      <c r="B695" s="11" t="s">
        <v>72</v>
      </c>
      <c r="C695" s="156">
        <v>989454</v>
      </c>
      <c r="D695" s="146">
        <v>91.219054836309695</v>
      </c>
      <c r="E695" s="156">
        <v>53593598</v>
      </c>
      <c r="F695" s="146">
        <v>79.503969479883295</v>
      </c>
      <c r="G695" s="156">
        <v>25720</v>
      </c>
      <c r="H695" s="146">
        <v>2.37116034741371</v>
      </c>
      <c r="I695" s="156">
        <v>3011647</v>
      </c>
      <c r="J695" s="146">
        <v>4.46765845376125</v>
      </c>
    </row>
    <row r="696" spans="2:15" x14ac:dyDescent="0.35">
      <c r="B696" s="17" t="s">
        <v>73</v>
      </c>
      <c r="C696" s="158">
        <v>754985</v>
      </c>
      <c r="D696" s="148">
        <v>92.123582275314703</v>
      </c>
      <c r="E696" s="158">
        <v>20231615</v>
      </c>
      <c r="F696" s="148">
        <v>82.896019690228002</v>
      </c>
      <c r="G696" s="158">
        <v>20788</v>
      </c>
      <c r="H696" s="148">
        <v>2.5365603665493199</v>
      </c>
      <c r="I696" s="158">
        <v>1732186</v>
      </c>
      <c r="J696" s="148">
        <v>7.0973733319429702</v>
      </c>
    </row>
    <row r="697" spans="2:15" x14ac:dyDescent="0.35">
      <c r="B697" s="21" t="s">
        <v>74</v>
      </c>
      <c r="C697" s="158">
        <v>152726</v>
      </c>
      <c r="D697" s="148">
        <v>89.443169040479802</v>
      </c>
      <c r="E697" s="158">
        <v>9566583</v>
      </c>
      <c r="F697" s="148">
        <v>79.671657181908898</v>
      </c>
      <c r="G697" s="158">
        <v>9039</v>
      </c>
      <c r="H697" s="148">
        <v>5.2936422413793096</v>
      </c>
      <c r="I697" s="158">
        <v>1191191</v>
      </c>
      <c r="J697" s="148">
        <v>9.9203823340241009</v>
      </c>
    </row>
    <row r="698" spans="2:15" x14ac:dyDescent="0.35">
      <c r="B698" s="11" t="s">
        <v>75</v>
      </c>
      <c r="C698" s="160">
        <v>120708</v>
      </c>
      <c r="D698" s="146">
        <v>83.266995481668005</v>
      </c>
      <c r="E698" s="160">
        <v>24857056</v>
      </c>
      <c r="F698" s="146">
        <v>70.126276383798896</v>
      </c>
      <c r="G698" s="160">
        <v>7809</v>
      </c>
      <c r="H698" s="146">
        <v>5.3868175076742704</v>
      </c>
      <c r="I698" s="160">
        <v>2708685</v>
      </c>
      <c r="J698" s="146">
        <v>7.6416930849192397</v>
      </c>
    </row>
    <row r="699" spans="2:15" x14ac:dyDescent="0.35">
      <c r="B699" s="11" t="s">
        <v>76</v>
      </c>
      <c r="C699" s="160">
        <v>1874565</v>
      </c>
      <c r="D699" s="146">
        <v>83.229549750186806</v>
      </c>
      <c r="E699" s="160">
        <v>145299292</v>
      </c>
      <c r="F699" s="146">
        <v>76.287982773302005</v>
      </c>
      <c r="G699" s="160">
        <v>87922</v>
      </c>
      <c r="H699" s="146">
        <v>3.9036835069127598</v>
      </c>
      <c r="I699" s="160">
        <v>8348856</v>
      </c>
      <c r="J699" s="146">
        <v>4.3834857963711098</v>
      </c>
    </row>
    <row r="700" spans="2:15" x14ac:dyDescent="0.35">
      <c r="B700" s="17" t="s">
        <v>77</v>
      </c>
      <c r="C700" s="158">
        <v>314967</v>
      </c>
      <c r="D700" s="148">
        <v>90.934733778719604</v>
      </c>
      <c r="E700" s="158">
        <v>72922674</v>
      </c>
      <c r="F700" s="148">
        <v>90.072502865088694</v>
      </c>
      <c r="G700" s="158">
        <v>12036</v>
      </c>
      <c r="H700" s="148">
        <v>3.4749369164409898</v>
      </c>
      <c r="I700" s="158">
        <v>3168763</v>
      </c>
      <c r="J700" s="148">
        <v>3.9139872242793401</v>
      </c>
    </row>
    <row r="701" spans="2:15" x14ac:dyDescent="0.35">
      <c r="B701" s="17" t="s">
        <v>78</v>
      </c>
      <c r="C701" s="158">
        <v>342714</v>
      </c>
      <c r="D701" s="148">
        <v>84.527864445239203</v>
      </c>
      <c r="E701" s="158">
        <v>17460124</v>
      </c>
      <c r="F701" s="148">
        <v>66.883532234454194</v>
      </c>
      <c r="G701" s="158">
        <v>11334</v>
      </c>
      <c r="H701" s="148">
        <v>2.7954469780118099</v>
      </c>
      <c r="I701" s="158">
        <v>595421</v>
      </c>
      <c r="J701" s="148">
        <v>2.2808463242627002</v>
      </c>
    </row>
    <row r="702" spans="2:15" x14ac:dyDescent="0.35">
      <c r="B702" s="17" t="s">
        <v>79</v>
      </c>
      <c r="C702" s="158">
        <v>1216884</v>
      </c>
      <c r="D702" s="148">
        <v>81.100080508000204</v>
      </c>
      <c r="E702" s="158">
        <v>54916494</v>
      </c>
      <c r="F702" s="148">
        <v>65.8500096658925</v>
      </c>
      <c r="G702" s="158">
        <v>64552</v>
      </c>
      <c r="H702" s="148">
        <v>4.3021129351297498</v>
      </c>
      <c r="I702" s="158">
        <v>4584672</v>
      </c>
      <c r="J702" s="148">
        <v>5.49745028360599</v>
      </c>
    </row>
    <row r="703" spans="2:15" x14ac:dyDescent="0.35">
      <c r="B703" s="31" t="s">
        <v>80</v>
      </c>
      <c r="C703" s="156">
        <v>115643</v>
      </c>
      <c r="D703" s="150">
        <v>96.195213655306702</v>
      </c>
      <c r="E703" s="156">
        <v>41344934</v>
      </c>
      <c r="F703" s="150">
        <v>96.574055320519506</v>
      </c>
      <c r="G703" s="156">
        <v>2036</v>
      </c>
      <c r="H703" s="150">
        <v>1.6936040659806899</v>
      </c>
      <c r="I703" s="156">
        <v>601539</v>
      </c>
      <c r="J703" s="150">
        <v>1.4050829217298999</v>
      </c>
    </row>
    <row r="704" spans="2:15" x14ac:dyDescent="0.35">
      <c r="B704" s="28" t="s">
        <v>24</v>
      </c>
      <c r="C704" s="108">
        <v>3100370</v>
      </c>
      <c r="D704" s="152">
        <v>86.069603677342997</v>
      </c>
      <c r="E704" s="108">
        <v>265094880</v>
      </c>
      <c r="F704" s="152">
        <v>78.866933211703994</v>
      </c>
      <c r="G704" s="108">
        <v>123487</v>
      </c>
      <c r="H704" s="152">
        <v>3.4281318517802899</v>
      </c>
      <c r="I704" s="108">
        <v>14670727</v>
      </c>
      <c r="J704" s="152">
        <v>4.36460804703637</v>
      </c>
    </row>
    <row r="705" spans="2:8" x14ac:dyDescent="0.35">
      <c r="B705" s="34" t="s">
        <v>29</v>
      </c>
    </row>
    <row r="707" spans="2:8" x14ac:dyDescent="0.35">
      <c r="B707" s="2" t="s">
        <v>153</v>
      </c>
    </row>
    <row r="708" spans="2:8" x14ac:dyDescent="0.35">
      <c r="B708" s="118" t="s">
        <v>149</v>
      </c>
    </row>
    <row r="709" spans="2:8" x14ac:dyDescent="0.35">
      <c r="B709" s="144"/>
      <c r="C709" s="968" t="s">
        <v>105</v>
      </c>
      <c r="D709" s="968"/>
      <c r="E709" s="968"/>
      <c r="F709" s="968"/>
      <c r="G709" s="968" t="s">
        <v>24</v>
      </c>
      <c r="H709" s="968"/>
    </row>
    <row r="710" spans="2:8" x14ac:dyDescent="0.35">
      <c r="B710" s="15"/>
      <c r="C710" s="970" t="s">
        <v>49</v>
      </c>
      <c r="D710" s="970"/>
      <c r="E710" s="970" t="s">
        <v>50</v>
      </c>
      <c r="F710" s="970"/>
      <c r="G710" s="970" t="s">
        <v>49</v>
      </c>
      <c r="H710" s="970" t="s">
        <v>50</v>
      </c>
    </row>
    <row r="711" spans="2:8" x14ac:dyDescent="0.35">
      <c r="B711" s="114"/>
      <c r="C711" s="141" t="s">
        <v>94</v>
      </c>
      <c r="D711" s="141" t="s">
        <v>9</v>
      </c>
      <c r="E711" s="141" t="s">
        <v>71</v>
      </c>
      <c r="F711" s="141" t="s">
        <v>9</v>
      </c>
      <c r="G711" s="975"/>
      <c r="H711" s="975"/>
    </row>
    <row r="712" spans="2:8" x14ac:dyDescent="0.35">
      <c r="B712" s="11" t="s">
        <v>72</v>
      </c>
      <c r="C712" s="156">
        <v>69527</v>
      </c>
      <c r="D712" s="146">
        <v>6.4097848162765603</v>
      </c>
      <c r="E712" s="156">
        <v>10804720</v>
      </c>
      <c r="F712" s="146">
        <v>16.028372066355502</v>
      </c>
      <c r="G712" s="156">
        <v>1084701</v>
      </c>
      <c r="H712" s="156">
        <v>67409965</v>
      </c>
    </row>
    <row r="713" spans="2:8" x14ac:dyDescent="0.35">
      <c r="B713" s="17" t="s">
        <v>73</v>
      </c>
      <c r="C713" s="158">
        <v>43762</v>
      </c>
      <c r="D713" s="148">
        <v>5.3398573581360198</v>
      </c>
      <c r="E713" s="158">
        <v>2442214</v>
      </c>
      <c r="F713" s="148">
        <v>10.006606977829</v>
      </c>
      <c r="G713" s="158">
        <v>819535</v>
      </c>
      <c r="H713" s="158">
        <v>24406015</v>
      </c>
    </row>
    <row r="714" spans="2:8" x14ac:dyDescent="0.35">
      <c r="B714" s="21" t="s">
        <v>74</v>
      </c>
      <c r="C714" s="158">
        <v>8987</v>
      </c>
      <c r="D714" s="148">
        <v>5.2631887181409303</v>
      </c>
      <c r="E714" s="158">
        <v>1249737</v>
      </c>
      <c r="F714" s="148">
        <v>10.407960484067001</v>
      </c>
      <c r="G714" s="158">
        <v>170752</v>
      </c>
      <c r="H714" s="158">
        <v>12007511</v>
      </c>
    </row>
    <row r="715" spans="2:8" x14ac:dyDescent="0.35">
      <c r="B715" s="11" t="s">
        <v>75</v>
      </c>
      <c r="C715" s="160">
        <v>16448</v>
      </c>
      <c r="D715" s="146">
        <v>11.346187010657699</v>
      </c>
      <c r="E715" s="160">
        <v>7880396</v>
      </c>
      <c r="F715" s="146">
        <v>22.2320305312819</v>
      </c>
      <c r="G715" s="160">
        <v>144965</v>
      </c>
      <c r="H715" s="160">
        <v>35446137</v>
      </c>
    </row>
    <row r="716" spans="2:8" x14ac:dyDescent="0.35">
      <c r="B716" s="11" t="s">
        <v>76</v>
      </c>
      <c r="C716" s="160">
        <v>289796</v>
      </c>
      <c r="D716" s="146">
        <v>12.866766742900399</v>
      </c>
      <c r="E716" s="160">
        <v>36813425</v>
      </c>
      <c r="F716" s="146">
        <v>19.328531430326901</v>
      </c>
      <c r="G716" s="160">
        <v>2252283</v>
      </c>
      <c r="H716" s="160">
        <v>190461573</v>
      </c>
    </row>
    <row r="717" spans="2:8" x14ac:dyDescent="0.35">
      <c r="B717" s="17" t="s">
        <v>77</v>
      </c>
      <c r="C717" s="158">
        <v>19363</v>
      </c>
      <c r="D717" s="148">
        <v>5.5903293048393898</v>
      </c>
      <c r="E717" s="158">
        <v>4868536</v>
      </c>
      <c r="F717" s="148">
        <v>6.0135099106320098</v>
      </c>
      <c r="G717" s="158">
        <v>346366</v>
      </c>
      <c r="H717" s="158">
        <v>80959973</v>
      </c>
    </row>
    <row r="718" spans="2:8" x14ac:dyDescent="0.35">
      <c r="B718" s="17" t="s">
        <v>78</v>
      </c>
      <c r="C718" s="158">
        <v>51397</v>
      </c>
      <c r="D718" s="148">
        <v>12.676688576748999</v>
      </c>
      <c r="E718" s="158">
        <v>8049721</v>
      </c>
      <c r="F718" s="148">
        <v>30.835621441283202</v>
      </c>
      <c r="G718" s="158">
        <v>405445</v>
      </c>
      <c r="H718" s="158">
        <v>26105266</v>
      </c>
    </row>
    <row r="719" spans="2:8" x14ac:dyDescent="0.35">
      <c r="B719" s="17" t="s">
        <v>79</v>
      </c>
      <c r="C719" s="158">
        <v>219036</v>
      </c>
      <c r="D719" s="148">
        <v>14.597806556870101</v>
      </c>
      <c r="E719" s="158">
        <v>23895168</v>
      </c>
      <c r="F719" s="148">
        <v>28.6525400505015</v>
      </c>
      <c r="G719" s="158">
        <v>1500472</v>
      </c>
      <c r="H719" s="158">
        <v>83396334</v>
      </c>
    </row>
    <row r="720" spans="2:8" x14ac:dyDescent="0.35">
      <c r="B720" s="31" t="s">
        <v>80</v>
      </c>
      <c r="C720" s="156">
        <v>2538</v>
      </c>
      <c r="D720" s="150">
        <v>2.11118227871266</v>
      </c>
      <c r="E720" s="156">
        <v>865164</v>
      </c>
      <c r="F720" s="150">
        <v>2.0208617577505898</v>
      </c>
      <c r="G720" s="156">
        <v>120217</v>
      </c>
      <c r="H720" s="156">
        <v>42811637</v>
      </c>
    </row>
    <row r="721" spans="2:12" x14ac:dyDescent="0.35">
      <c r="B721" s="28" t="s">
        <v>24</v>
      </c>
      <c r="C721" s="108">
        <v>378309</v>
      </c>
      <c r="D721" s="152">
        <v>10.5022644708767</v>
      </c>
      <c r="E721" s="108">
        <v>56363705</v>
      </c>
      <c r="F721" s="152">
        <v>16.7684587412597</v>
      </c>
      <c r="G721" s="108">
        <v>3602166</v>
      </c>
      <c r="H721" s="108">
        <v>336129312</v>
      </c>
    </row>
    <row r="722" spans="2:12" x14ac:dyDescent="0.35">
      <c r="B722" s="34" t="s">
        <v>29</v>
      </c>
    </row>
    <row r="724" spans="2:12" x14ac:dyDescent="0.35">
      <c r="B724" s="1" t="s">
        <v>154</v>
      </c>
      <c r="C724" s="39"/>
      <c r="D724" s="39"/>
      <c r="E724" s="39"/>
      <c r="F724" s="39"/>
      <c r="G724" s="39"/>
      <c r="H724" s="39"/>
      <c r="I724" s="39"/>
      <c r="J724" s="39"/>
      <c r="K724" s="39"/>
      <c r="L724" s="39"/>
    </row>
    <row r="725" spans="2:12" x14ac:dyDescent="0.35">
      <c r="B725" s="2" t="s">
        <v>155</v>
      </c>
      <c r="C725" s="69"/>
      <c r="K725" s="954" t="s">
        <v>2</v>
      </c>
      <c r="L725" s="954"/>
    </row>
    <row r="726" spans="2:12" x14ac:dyDescent="0.35">
      <c r="B726" s="118" t="s">
        <v>156</v>
      </c>
      <c r="C726" s="196"/>
      <c r="D726" s="196"/>
      <c r="E726" s="196"/>
      <c r="F726" s="196"/>
      <c r="G726" s="196"/>
      <c r="H726" s="196"/>
      <c r="I726" s="196"/>
      <c r="J726" s="196"/>
    </row>
    <row r="727" spans="2:12" x14ac:dyDescent="0.35">
      <c r="B727" s="197"/>
      <c r="C727" s="198">
        <v>2017</v>
      </c>
      <c r="D727" s="198">
        <v>2018</v>
      </c>
      <c r="E727" s="198">
        <v>2019</v>
      </c>
      <c r="F727" s="198">
        <v>2020</v>
      </c>
      <c r="G727" s="198">
        <v>2021</v>
      </c>
      <c r="H727" s="198">
        <v>2022</v>
      </c>
      <c r="J727" s="199"/>
    </row>
    <row r="728" spans="2:12" x14ac:dyDescent="0.35">
      <c r="B728" s="200" t="s">
        <v>49</v>
      </c>
      <c r="C728" s="201">
        <v>1926.78</v>
      </c>
      <c r="D728" s="201">
        <v>1746.88</v>
      </c>
      <c r="E728" s="201">
        <v>1586.53</v>
      </c>
      <c r="F728" s="201">
        <v>1175.54</v>
      </c>
      <c r="G728" s="201">
        <v>1105.8170439999999</v>
      </c>
      <c r="H728" s="201">
        <v>1007.981264</v>
      </c>
      <c r="I728" s="202"/>
    </row>
    <row r="729" spans="2:12" x14ac:dyDescent="0.35">
      <c r="B729" s="203" t="s">
        <v>71</v>
      </c>
      <c r="C729" s="204">
        <v>1002.0150600000001</v>
      </c>
      <c r="D729" s="204">
        <v>891.05246</v>
      </c>
      <c r="E729" s="204">
        <v>814.53134999999997</v>
      </c>
      <c r="F729" s="204">
        <v>614.17699000000005</v>
      </c>
      <c r="G729" s="204">
        <v>588.60078520509001</v>
      </c>
      <c r="H729" s="204">
        <v>539.80174723189998</v>
      </c>
    </row>
    <row r="730" spans="2:12" x14ac:dyDescent="0.35">
      <c r="B730" s="28" t="s">
        <v>6</v>
      </c>
      <c r="C730" s="205">
        <v>520.04642979478717</v>
      </c>
      <c r="D730" s="205">
        <v>510.08223804726134</v>
      </c>
      <c r="E730" s="205">
        <v>513.40431633817195</v>
      </c>
      <c r="F730" s="205">
        <v>522.46371029484328</v>
      </c>
      <c r="G730" s="205">
        <v>532.27682499446985</v>
      </c>
      <c r="H730" s="205">
        <v>535.52756039312703</v>
      </c>
    </row>
    <row r="731" spans="2:12" x14ac:dyDescent="0.35">
      <c r="B731" s="34" t="s">
        <v>29</v>
      </c>
      <c r="C731" s="206"/>
      <c r="D731" s="207"/>
      <c r="E731" s="207"/>
      <c r="F731" s="207"/>
      <c r="G731" s="207"/>
      <c r="H731" s="207"/>
    </row>
    <row r="732" spans="2:12" x14ac:dyDescent="0.35">
      <c r="B732" s="34"/>
      <c r="C732" s="206"/>
      <c r="D732" s="207"/>
      <c r="E732" s="207"/>
      <c r="F732" s="207"/>
      <c r="G732" s="207"/>
      <c r="H732" s="207"/>
    </row>
    <row r="733" spans="2:12" x14ac:dyDescent="0.35">
      <c r="B733" s="2" t="s">
        <v>157</v>
      </c>
      <c r="I733" s="39"/>
      <c r="J733" s="39"/>
      <c r="K733" s="39"/>
      <c r="L733" s="39"/>
    </row>
    <row r="734" spans="2:12" x14ac:dyDescent="0.35">
      <c r="B734" s="118" t="s">
        <v>158</v>
      </c>
    </row>
    <row r="735" spans="2:12" x14ac:dyDescent="0.35">
      <c r="B735" s="197"/>
      <c r="C735" s="198">
        <v>2017</v>
      </c>
      <c r="D735" s="198">
        <v>2018</v>
      </c>
      <c r="E735" s="198">
        <v>2019</v>
      </c>
      <c r="F735" s="198">
        <v>2020</v>
      </c>
      <c r="G735" s="198">
        <v>2021</v>
      </c>
      <c r="H735" s="198">
        <v>2022</v>
      </c>
    </row>
    <row r="736" spans="2:12" x14ac:dyDescent="0.35">
      <c r="B736" s="11" t="s">
        <v>159</v>
      </c>
      <c r="C736" s="95">
        <v>1926.781702</v>
      </c>
      <c r="D736" s="95">
        <v>1746.8829699999999</v>
      </c>
      <c r="E736" s="95">
        <v>1586.526351</v>
      </c>
      <c r="F736" s="95">
        <v>1175.5359570000001</v>
      </c>
      <c r="G736" s="95">
        <v>1105.8170439999999</v>
      </c>
      <c r="H736" s="95">
        <v>1007.981264</v>
      </c>
      <c r="I736" s="202"/>
      <c r="J736" s="208"/>
    </row>
    <row r="737" spans="2:15" x14ac:dyDescent="0.35">
      <c r="B737" s="17" t="s">
        <v>160</v>
      </c>
      <c r="C737" s="209">
        <v>0.80725800000000003</v>
      </c>
      <c r="D737" s="209">
        <v>1.3403020000000001</v>
      </c>
      <c r="E737" s="209">
        <v>1.0777669999999999</v>
      </c>
      <c r="F737" s="209">
        <v>0.76860300000000004</v>
      </c>
      <c r="G737" s="209">
        <v>1.161151</v>
      </c>
      <c r="H737" s="209">
        <v>0.35391600000000001</v>
      </c>
      <c r="I737" s="202"/>
    </row>
    <row r="738" spans="2:15" x14ac:dyDescent="0.35">
      <c r="B738" s="17" t="s">
        <v>161</v>
      </c>
      <c r="C738" s="87">
        <v>17.975795999999999</v>
      </c>
      <c r="D738" s="87">
        <v>17.317951000000001</v>
      </c>
      <c r="E738" s="87">
        <v>15.916093</v>
      </c>
      <c r="F738" s="87">
        <v>11.785653999999999</v>
      </c>
      <c r="G738" s="87">
        <v>10.475329</v>
      </c>
      <c r="H738" s="87">
        <v>9.7088359999999998</v>
      </c>
      <c r="I738" s="202"/>
    </row>
    <row r="739" spans="2:15" x14ac:dyDescent="0.35">
      <c r="B739" s="11" t="s">
        <v>162</v>
      </c>
      <c r="C739" s="89">
        <v>1903.11429</v>
      </c>
      <c r="D739" s="89">
        <v>1764.6767130000001</v>
      </c>
      <c r="E739" s="89">
        <v>1578.669103</v>
      </c>
      <c r="F739" s="89">
        <v>1171.5781079999999</v>
      </c>
      <c r="G739" s="89">
        <v>1076.692683</v>
      </c>
      <c r="H739" s="89">
        <v>1003.649996</v>
      </c>
      <c r="I739" s="202"/>
    </row>
    <row r="740" spans="2:15" x14ac:dyDescent="0.35">
      <c r="B740" s="17" t="s">
        <v>163</v>
      </c>
      <c r="C740" s="209">
        <v>0.197578</v>
      </c>
      <c r="D740" s="209">
        <v>0.12726199999999999</v>
      </c>
      <c r="E740" s="209">
        <v>6.0935000000000003E-2</v>
      </c>
      <c r="F740" s="209">
        <v>4.1127999999999998E-2</v>
      </c>
      <c r="G740" s="209">
        <v>4.2028999999999997E-2</v>
      </c>
      <c r="H740" s="209">
        <v>5.8844E-2</v>
      </c>
      <c r="I740" s="210"/>
    </row>
    <row r="741" spans="2:15" x14ac:dyDescent="0.35">
      <c r="B741" s="211" t="s">
        <v>164</v>
      </c>
      <c r="C741" s="212" t="s">
        <v>34</v>
      </c>
      <c r="D741" s="213">
        <v>4.0916829999999997</v>
      </c>
      <c r="E741" s="213">
        <v>3.8418920000000001</v>
      </c>
      <c r="F741" s="213">
        <v>2.9205169999999998</v>
      </c>
      <c r="G741" s="213">
        <v>2.819995</v>
      </c>
      <c r="H741" s="213">
        <v>2.451981</v>
      </c>
      <c r="I741" s="39"/>
      <c r="J741" s="39"/>
      <c r="K741" s="39"/>
      <c r="L741" s="39"/>
    </row>
    <row r="742" spans="2:15" x14ac:dyDescent="0.35">
      <c r="B742" s="52" t="s">
        <v>38</v>
      </c>
      <c r="C742" s="214"/>
      <c r="D742" s="215"/>
      <c r="E742" s="216"/>
      <c r="F742" s="216"/>
      <c r="G742" s="216"/>
      <c r="H742" s="216"/>
      <c r="I742" s="217"/>
      <c r="J742" s="39"/>
      <c r="K742" s="39"/>
      <c r="L742" s="39"/>
    </row>
    <row r="743" spans="2:15" x14ac:dyDescent="0.35">
      <c r="B743" s="34" t="s">
        <v>29</v>
      </c>
      <c r="C743" s="218"/>
      <c r="I743" s="39"/>
      <c r="J743" s="219"/>
      <c r="K743" s="39"/>
      <c r="L743" s="39"/>
    </row>
    <row r="745" spans="2:15" x14ac:dyDescent="0.35">
      <c r="B745" s="2" t="s">
        <v>165</v>
      </c>
      <c r="I745" s="39"/>
      <c r="J745" s="39"/>
      <c r="K745" s="39"/>
      <c r="L745" s="39"/>
    </row>
    <row r="746" spans="2:15" x14ac:dyDescent="0.35">
      <c r="B746" s="118" t="s">
        <v>166</v>
      </c>
      <c r="I746" s="39"/>
      <c r="J746" s="39"/>
      <c r="K746" s="39"/>
      <c r="L746" s="39"/>
    </row>
    <row r="747" spans="2:15" x14ac:dyDescent="0.35">
      <c r="B747" s="37" t="s">
        <v>167</v>
      </c>
      <c r="C747" s="54"/>
      <c r="D747" s="54"/>
      <c r="E747" s="54"/>
      <c r="F747" s="54"/>
      <c r="G747" s="54"/>
      <c r="H747" s="54"/>
      <c r="I747" s="54"/>
      <c r="J747" s="54"/>
      <c r="K747" s="54"/>
      <c r="L747" s="54"/>
      <c r="M747" s="54"/>
      <c r="N747" s="54"/>
      <c r="O747" s="54"/>
    </row>
    <row r="748" spans="2:15" x14ac:dyDescent="0.35">
      <c r="B748" s="197"/>
      <c r="C748" s="220">
        <v>2017</v>
      </c>
      <c r="D748" s="220">
        <v>2018</v>
      </c>
      <c r="E748" s="220">
        <v>2019</v>
      </c>
      <c r="F748" s="220">
        <v>2020</v>
      </c>
      <c r="G748" s="220">
        <v>2021</v>
      </c>
      <c r="H748" s="220">
        <v>2022</v>
      </c>
      <c r="I748" s="39"/>
      <c r="J748" s="39"/>
      <c r="K748" s="39"/>
      <c r="L748" s="39"/>
    </row>
    <row r="749" spans="2:15" x14ac:dyDescent="0.35">
      <c r="B749" s="221" t="s">
        <v>49</v>
      </c>
      <c r="C749" s="104">
        <v>114906</v>
      </c>
      <c r="D749" s="104">
        <v>166421</v>
      </c>
      <c r="E749" s="104">
        <v>183488</v>
      </c>
      <c r="F749" s="104">
        <v>220685</v>
      </c>
      <c r="G749" s="105">
        <v>272970</v>
      </c>
      <c r="H749" s="104">
        <v>266216</v>
      </c>
    </row>
    <row r="750" spans="2:15" x14ac:dyDescent="0.35">
      <c r="B750" s="222" t="s">
        <v>168</v>
      </c>
      <c r="C750" s="223">
        <v>5.9636284370815563E-2</v>
      </c>
      <c r="D750" s="223">
        <v>9.5267562740428649E-2</v>
      </c>
      <c r="E750" s="223">
        <v>0.11565365924375839</v>
      </c>
      <c r="F750" s="223">
        <v>0.18773074501931025</v>
      </c>
      <c r="G750" s="224">
        <v>0.24684182938999999</v>
      </c>
      <c r="H750" s="223">
        <v>0.264108083659777</v>
      </c>
    </row>
    <row r="751" spans="2:15" x14ac:dyDescent="0.35">
      <c r="B751" s="221" t="s">
        <v>50</v>
      </c>
      <c r="C751" s="104">
        <v>296072847</v>
      </c>
      <c r="D751" s="104">
        <v>450108464</v>
      </c>
      <c r="E751" s="104">
        <v>539215175</v>
      </c>
      <c r="F751" s="104">
        <v>538059139</v>
      </c>
      <c r="G751" s="105">
        <v>625703441.82000005</v>
      </c>
      <c r="H751" s="104">
        <v>556796815.30999994</v>
      </c>
    </row>
    <row r="752" spans="2:15" x14ac:dyDescent="0.35">
      <c r="B752" s="225" t="s">
        <v>169</v>
      </c>
      <c r="C752" s="226">
        <v>2.9547744222526953E-2</v>
      </c>
      <c r="D752" s="226">
        <v>5.0514249632395383E-2</v>
      </c>
      <c r="E752" s="226">
        <v>6.6199437873078804E-2</v>
      </c>
      <c r="F752" s="226">
        <v>8.7606528372220521E-2</v>
      </c>
      <c r="G752" s="224">
        <v>0.10624040376</v>
      </c>
      <c r="H752" s="226">
        <v>0.103148390712933</v>
      </c>
    </row>
    <row r="753" spans="2:15" x14ac:dyDescent="0.35">
      <c r="B753" s="28" t="s">
        <v>6</v>
      </c>
      <c r="C753" s="108">
        <v>2576.6526291055297</v>
      </c>
      <c r="D753" s="108">
        <v>2704.6374195564263</v>
      </c>
      <c r="E753" s="108">
        <v>2938.6944922828743</v>
      </c>
      <c r="F753" s="108">
        <v>2438.1319029385777</v>
      </c>
      <c r="G753" s="227">
        <v>2292.2058900000002</v>
      </c>
      <c r="H753" s="108">
        <v>2091.5227308275998</v>
      </c>
      <c r="J753" s="219"/>
    </row>
    <row r="754" spans="2:15" x14ac:dyDescent="0.35">
      <c r="B754" s="53"/>
      <c r="C754" s="54"/>
      <c r="D754" s="54"/>
      <c r="E754" s="54"/>
      <c r="F754" s="54"/>
      <c r="G754" s="54"/>
      <c r="H754" s="54"/>
      <c r="I754" s="54"/>
      <c r="J754" s="54"/>
      <c r="K754" s="54"/>
      <c r="L754" s="54"/>
      <c r="M754" s="54"/>
      <c r="N754" s="54"/>
      <c r="O754" s="54"/>
    </row>
    <row r="755" spans="2:15" x14ac:dyDescent="0.35">
      <c r="B755" s="37" t="s">
        <v>170</v>
      </c>
      <c r="C755" s="54"/>
      <c r="D755" s="54"/>
      <c r="E755" s="54"/>
      <c r="F755" s="54"/>
      <c r="G755" s="54"/>
      <c r="H755" s="54"/>
      <c r="I755" s="54"/>
      <c r="J755" s="54"/>
      <c r="K755" s="54"/>
      <c r="L755" s="54"/>
      <c r="M755" s="54"/>
      <c r="N755" s="54"/>
      <c r="O755" s="54"/>
    </row>
    <row r="756" spans="2:15" x14ac:dyDescent="0.35">
      <c r="B756" s="197"/>
      <c r="C756" s="220">
        <v>2017</v>
      </c>
      <c r="D756" s="220">
        <v>2018</v>
      </c>
      <c r="E756" s="220">
        <v>2019</v>
      </c>
      <c r="F756" s="220">
        <v>2020</v>
      </c>
      <c r="G756" s="220">
        <v>2021</v>
      </c>
      <c r="H756" s="220">
        <v>2022</v>
      </c>
      <c r="I756" s="39"/>
      <c r="J756" s="39"/>
      <c r="K756" s="39"/>
      <c r="L756" s="39"/>
    </row>
    <row r="757" spans="2:15" x14ac:dyDescent="0.35">
      <c r="B757" s="221" t="s">
        <v>49</v>
      </c>
      <c r="C757" s="104" t="s">
        <v>34</v>
      </c>
      <c r="D757" s="104" t="s">
        <v>34</v>
      </c>
      <c r="E757" s="104" t="s">
        <v>34</v>
      </c>
      <c r="F757" s="104">
        <v>190001</v>
      </c>
      <c r="G757" s="105">
        <v>232277</v>
      </c>
      <c r="H757" s="104">
        <v>218122</v>
      </c>
    </row>
    <row r="758" spans="2:15" x14ac:dyDescent="0.35">
      <c r="B758" s="222" t="s">
        <v>168</v>
      </c>
      <c r="C758" s="223"/>
      <c r="D758" s="223"/>
      <c r="E758" s="223"/>
      <c r="F758" s="223">
        <v>0.16162869830035559</v>
      </c>
      <c r="G758" s="224">
        <v>0.21005335503700001</v>
      </c>
      <c r="H758" s="223">
        <v>0.216394895213052</v>
      </c>
    </row>
    <row r="759" spans="2:15" x14ac:dyDescent="0.35">
      <c r="B759" s="221" t="s">
        <v>50</v>
      </c>
      <c r="C759" s="104" t="s">
        <v>34</v>
      </c>
      <c r="D759" s="104" t="s">
        <v>34</v>
      </c>
      <c r="E759" s="104" t="s">
        <v>34</v>
      </c>
      <c r="F759" s="104">
        <v>401611189</v>
      </c>
      <c r="G759" s="105">
        <v>465021166.81999999</v>
      </c>
      <c r="H759" s="104">
        <v>395416195.58999997</v>
      </c>
      <c r="I759" s="228"/>
    </row>
    <row r="760" spans="2:15" x14ac:dyDescent="0.35">
      <c r="B760" s="225" t="s">
        <v>171</v>
      </c>
      <c r="C760" s="229"/>
      <c r="D760" s="229"/>
      <c r="E760" s="229"/>
      <c r="F760" s="226">
        <v>6.5390139249599702E-2</v>
      </c>
      <c r="G760" s="224">
        <v>7.9004615498000003E-2</v>
      </c>
      <c r="H760" s="226">
        <v>7.3252114802831197E-2</v>
      </c>
    </row>
    <row r="761" spans="2:15" x14ac:dyDescent="0.35">
      <c r="B761" s="28" t="s">
        <v>6</v>
      </c>
      <c r="C761" s="230" t="s">
        <v>34</v>
      </c>
      <c r="D761" s="230" t="s">
        <v>34</v>
      </c>
      <c r="E761" s="230" t="s">
        <v>34</v>
      </c>
      <c r="F761" s="108">
        <v>2113.7319750948677</v>
      </c>
      <c r="G761" s="227">
        <v>2002.0111999999999</v>
      </c>
      <c r="H761" s="108">
        <v>1812.82124494549</v>
      </c>
      <c r="I761" s="39"/>
      <c r="J761" s="219"/>
      <c r="K761" s="39"/>
      <c r="L761" s="39"/>
    </row>
    <row r="762" spans="2:15" x14ac:dyDescent="0.35">
      <c r="B762" s="996" t="s">
        <v>172</v>
      </c>
      <c r="C762" s="996"/>
      <c r="D762" s="996"/>
      <c r="E762" s="996"/>
      <c r="F762" s="996"/>
      <c r="G762" s="996"/>
      <c r="H762" s="231"/>
      <c r="I762" s="232"/>
      <c r="J762" s="219"/>
      <c r="K762" s="39"/>
      <c r="L762" s="39"/>
    </row>
    <row r="763" spans="2:15" x14ac:dyDescent="0.35">
      <c r="B763" s="34" t="s">
        <v>29</v>
      </c>
      <c r="I763" s="39"/>
      <c r="J763" s="219"/>
      <c r="K763" s="39"/>
      <c r="L763" s="39"/>
    </row>
    <row r="764" spans="2:15" x14ac:dyDescent="0.35">
      <c r="B764" s="34"/>
      <c r="I764" s="39"/>
      <c r="J764" s="219"/>
      <c r="K764" s="39"/>
      <c r="L764" s="39"/>
    </row>
    <row r="765" spans="2:15" x14ac:dyDescent="0.35">
      <c r="B765" s="2" t="s">
        <v>173</v>
      </c>
      <c r="C765" s="218"/>
      <c r="N765" s="954" t="s">
        <v>2</v>
      </c>
      <c r="O765" s="954"/>
    </row>
    <row r="766" spans="2:15" x14ac:dyDescent="0.35">
      <c r="B766" s="118" t="s">
        <v>149</v>
      </c>
      <c r="C766" s="218"/>
    </row>
    <row r="767" spans="2:15" x14ac:dyDescent="0.35">
      <c r="B767" s="144"/>
      <c r="C767" s="977">
        <v>2017</v>
      </c>
      <c r="D767" s="977"/>
      <c r="E767" s="977">
        <v>2018</v>
      </c>
      <c r="F767" s="977"/>
      <c r="G767" s="977">
        <v>2019</v>
      </c>
      <c r="H767" s="977"/>
      <c r="I767" s="977">
        <v>2020</v>
      </c>
      <c r="J767" s="977"/>
      <c r="K767" s="977">
        <v>2021</v>
      </c>
      <c r="L767" s="977"/>
      <c r="M767" s="977">
        <v>2022</v>
      </c>
      <c r="N767" s="977"/>
    </row>
    <row r="768" spans="2:15" ht="27" x14ac:dyDescent="0.35">
      <c r="B768" s="114"/>
      <c r="C768" s="141" t="s">
        <v>174</v>
      </c>
      <c r="D768" s="233" t="s">
        <v>9</v>
      </c>
      <c r="E768" s="141" t="s">
        <v>174</v>
      </c>
      <c r="F768" s="233" t="s">
        <v>9</v>
      </c>
      <c r="G768" s="141" t="s">
        <v>174</v>
      </c>
      <c r="H768" s="233" t="s">
        <v>9</v>
      </c>
      <c r="I768" s="141" t="s">
        <v>174</v>
      </c>
      <c r="J768" s="233" t="s">
        <v>9</v>
      </c>
      <c r="K768" s="141" t="s">
        <v>174</v>
      </c>
      <c r="L768" s="233" t="s">
        <v>9</v>
      </c>
      <c r="M768" s="141" t="s">
        <v>174</v>
      </c>
      <c r="N768" s="233" t="s">
        <v>9</v>
      </c>
    </row>
    <row r="769" spans="2:15" x14ac:dyDescent="0.35">
      <c r="B769" s="234" t="s">
        <v>175</v>
      </c>
      <c r="C769" s="235"/>
      <c r="D769" s="236"/>
      <c r="E769" s="235"/>
      <c r="F769" s="236"/>
      <c r="G769" s="235"/>
      <c r="H769" s="236"/>
      <c r="I769" s="235"/>
      <c r="J769" s="236"/>
      <c r="K769" s="235"/>
      <c r="L769" s="236"/>
      <c r="M769" s="235"/>
      <c r="N769" s="236"/>
    </row>
    <row r="770" spans="2:15" x14ac:dyDescent="0.35">
      <c r="B770" s="222" t="s">
        <v>176</v>
      </c>
      <c r="C770" s="104">
        <v>89988</v>
      </c>
      <c r="D770" s="146">
        <v>78.314448331679813</v>
      </c>
      <c r="E770" s="104">
        <v>138358</v>
      </c>
      <c r="F770" s="146">
        <v>83.137344445712984</v>
      </c>
      <c r="G770" s="104">
        <v>154211</v>
      </c>
      <c r="H770" s="146">
        <v>84.044188175793508</v>
      </c>
      <c r="I770" s="104">
        <v>196754</v>
      </c>
      <c r="J770" s="146">
        <v>89.156036885153043</v>
      </c>
      <c r="K770" s="105">
        <v>244750</v>
      </c>
      <c r="L770" s="237">
        <v>89.662199999999999</v>
      </c>
      <c r="M770" s="104">
        <v>237854</v>
      </c>
      <c r="N770" s="238">
        <v>89.346245154310793</v>
      </c>
    </row>
    <row r="771" spans="2:15" x14ac:dyDescent="0.35">
      <c r="B771" s="222" t="s">
        <v>177</v>
      </c>
      <c r="C771" s="104">
        <v>15738</v>
      </c>
      <c r="D771" s="146">
        <v>13.696412719962403</v>
      </c>
      <c r="E771" s="104">
        <v>17178</v>
      </c>
      <c r="F771" s="146">
        <v>10.322014649593502</v>
      </c>
      <c r="G771" s="104">
        <v>16459</v>
      </c>
      <c r="H771" s="146">
        <v>8.970068887338682</v>
      </c>
      <c r="I771" s="104">
        <v>13894</v>
      </c>
      <c r="J771" s="146">
        <v>6.2958515531186992</v>
      </c>
      <c r="K771" s="105">
        <v>18074</v>
      </c>
      <c r="L771" s="237">
        <v>6.6212999999999997</v>
      </c>
      <c r="M771" s="104">
        <v>18885</v>
      </c>
      <c r="N771" s="238">
        <v>7.0938636295339101</v>
      </c>
    </row>
    <row r="772" spans="2:15" x14ac:dyDescent="0.35">
      <c r="B772" s="222" t="s">
        <v>178</v>
      </c>
      <c r="C772" s="104">
        <v>7234</v>
      </c>
      <c r="D772" s="146">
        <v>6.2955807355577598</v>
      </c>
      <c r="E772" s="104">
        <v>8092</v>
      </c>
      <c r="F772" s="146">
        <v>4.8623671291483648</v>
      </c>
      <c r="G772" s="104">
        <v>9574</v>
      </c>
      <c r="H772" s="146">
        <v>5.2177799093128705</v>
      </c>
      <c r="I772" s="104">
        <v>7207</v>
      </c>
      <c r="J772" s="146">
        <v>3.2657407617191923</v>
      </c>
      <c r="K772" s="104">
        <v>5119</v>
      </c>
      <c r="L772" s="237">
        <v>1.8753</v>
      </c>
      <c r="M772" s="104">
        <v>5969</v>
      </c>
      <c r="N772" s="238">
        <v>2.24216425759534</v>
      </c>
    </row>
    <row r="773" spans="2:15" x14ac:dyDescent="0.35">
      <c r="B773" s="222" t="s">
        <v>179</v>
      </c>
      <c r="C773" s="104">
        <v>1946</v>
      </c>
      <c r="D773" s="146">
        <v>1.6935582128000277</v>
      </c>
      <c r="E773" s="104">
        <v>2793</v>
      </c>
      <c r="F773" s="146">
        <v>1.6782737755451538</v>
      </c>
      <c r="G773" s="104">
        <v>3244</v>
      </c>
      <c r="H773" s="146">
        <v>1.7679630275549356</v>
      </c>
      <c r="I773" s="104">
        <v>2830</v>
      </c>
      <c r="J773" s="146">
        <v>1.2823708000090628</v>
      </c>
      <c r="K773" s="104">
        <v>5026</v>
      </c>
      <c r="L773" s="237">
        <v>1.8411999999999999</v>
      </c>
      <c r="M773" s="104">
        <v>3508</v>
      </c>
      <c r="N773" s="238">
        <v>1.31772695855997</v>
      </c>
    </row>
    <row r="774" spans="2:15" ht="27" x14ac:dyDescent="0.35">
      <c r="B774" s="239" t="s">
        <v>180</v>
      </c>
      <c r="C774" s="240"/>
      <c r="D774" s="241"/>
      <c r="E774" s="242"/>
      <c r="F774" s="241"/>
      <c r="G774" s="242"/>
      <c r="H774" s="241"/>
      <c r="I774" s="242"/>
      <c r="J774" s="241"/>
      <c r="K774" s="243"/>
      <c r="L774" s="238"/>
      <c r="M774" s="243"/>
      <c r="N774" s="244"/>
    </row>
    <row r="775" spans="2:15" x14ac:dyDescent="0.35">
      <c r="B775" s="222" t="s">
        <v>176</v>
      </c>
      <c r="C775" s="104">
        <v>130815653</v>
      </c>
      <c r="D775" s="146">
        <v>44.183603571049531</v>
      </c>
      <c r="E775" s="104">
        <v>252890727</v>
      </c>
      <c r="F775" s="146">
        <v>56.184397145662203</v>
      </c>
      <c r="G775" s="104">
        <v>296367562</v>
      </c>
      <c r="H775" s="146">
        <v>54.962763612874951</v>
      </c>
      <c r="I775" s="245">
        <v>365813764</v>
      </c>
      <c r="J775" s="146">
        <v>67.987649959793728</v>
      </c>
      <c r="K775" s="105">
        <v>398739224</v>
      </c>
      <c r="L775" s="237">
        <v>63.726599999999998</v>
      </c>
      <c r="M775" s="245">
        <v>375576574.51999998</v>
      </c>
      <c r="N775" s="246">
        <v>67.453075196002303</v>
      </c>
      <c r="O775" s="247"/>
    </row>
    <row r="776" spans="2:15" x14ac:dyDescent="0.35">
      <c r="B776" s="222" t="s">
        <v>177</v>
      </c>
      <c r="C776" s="104">
        <v>127157212</v>
      </c>
      <c r="D776" s="146">
        <v>42.94794787446348</v>
      </c>
      <c r="E776" s="104">
        <v>145737424</v>
      </c>
      <c r="F776" s="146">
        <v>32.37829004699632</v>
      </c>
      <c r="G776" s="104">
        <v>145881745</v>
      </c>
      <c r="H776" s="146">
        <v>27.054458361636431</v>
      </c>
      <c r="I776" s="104">
        <v>102801337</v>
      </c>
      <c r="J776" s="146">
        <v>19.105955005440396</v>
      </c>
      <c r="K776" s="105">
        <v>100395756</v>
      </c>
      <c r="L776" s="237">
        <v>16.045300000000001</v>
      </c>
      <c r="M776" s="245">
        <v>93152894.120000005</v>
      </c>
      <c r="N776" s="246">
        <v>16.730141329586601</v>
      </c>
      <c r="O776" s="247"/>
    </row>
    <row r="777" spans="2:15" x14ac:dyDescent="0.35">
      <c r="B777" s="222" t="s">
        <v>178</v>
      </c>
      <c r="C777" s="104">
        <v>28097173</v>
      </c>
      <c r="D777" s="146">
        <v>9.489952653442753</v>
      </c>
      <c r="E777" s="104">
        <v>36739051</v>
      </c>
      <c r="F777" s="146">
        <v>8.1622661954652767</v>
      </c>
      <c r="G777" s="104">
        <v>76511582</v>
      </c>
      <c r="H777" s="146">
        <v>14.189434115981619</v>
      </c>
      <c r="I777" s="104">
        <v>32340420</v>
      </c>
      <c r="J777" s="146">
        <v>6.0105697786502983</v>
      </c>
      <c r="K777" s="104">
        <v>33725041</v>
      </c>
      <c r="L777" s="237">
        <v>5.3898999999999999</v>
      </c>
      <c r="M777" s="245">
        <v>32648565.75</v>
      </c>
      <c r="N777" s="246">
        <v>5.8636408923823904</v>
      </c>
      <c r="O777" s="247"/>
    </row>
    <row r="778" spans="2:15" x14ac:dyDescent="0.35">
      <c r="B778" s="248" t="s">
        <v>179</v>
      </c>
      <c r="C778" s="249">
        <v>10002809</v>
      </c>
      <c r="D778" s="250">
        <v>3.3784959010442455</v>
      </c>
      <c r="E778" s="249">
        <v>14741262</v>
      </c>
      <c r="F778" s="250">
        <v>3.2750466118761987</v>
      </c>
      <c r="G778" s="249">
        <v>20454286</v>
      </c>
      <c r="H778" s="250">
        <v>3.7933439095069978</v>
      </c>
      <c r="I778" s="249">
        <v>37103618</v>
      </c>
      <c r="J778" s="251">
        <v>6.8958252561155735</v>
      </c>
      <c r="K778" s="249">
        <v>92823421</v>
      </c>
      <c r="L778" s="237">
        <v>14.838200000000001</v>
      </c>
      <c r="M778" s="249">
        <v>55418780.920000002</v>
      </c>
      <c r="N778" s="252">
        <v>9.9531425820288302</v>
      </c>
      <c r="O778" s="247"/>
    </row>
    <row r="779" spans="2:15" x14ac:dyDescent="0.35">
      <c r="B779" s="52" t="s">
        <v>181</v>
      </c>
      <c r="C779" s="214"/>
      <c r="D779" s="215"/>
      <c r="E779" s="216"/>
      <c r="F779" s="216"/>
      <c r="G779" s="216"/>
      <c r="H779" s="216"/>
      <c r="I779" s="217"/>
      <c r="J779" s="39"/>
      <c r="K779" s="39"/>
      <c r="L779" s="39"/>
    </row>
    <row r="780" spans="2:15" x14ac:dyDescent="0.35">
      <c r="B780" s="34" t="s">
        <v>29</v>
      </c>
      <c r="C780" s="253"/>
      <c r="D780" s="39"/>
      <c r="E780" s="39"/>
      <c r="F780" s="39"/>
      <c r="G780" s="39"/>
      <c r="H780" s="39"/>
      <c r="I780" s="39"/>
      <c r="J780" s="39"/>
      <c r="K780" s="39"/>
      <c r="L780" s="254"/>
      <c r="M780" s="39"/>
    </row>
    <row r="782" spans="2:15" x14ac:dyDescent="0.35">
      <c r="B782" s="1" t="s">
        <v>182</v>
      </c>
      <c r="C782" s="39"/>
      <c r="D782" s="39"/>
      <c r="E782" s="39"/>
      <c r="F782" s="39"/>
      <c r="G782" s="39"/>
      <c r="H782" s="39"/>
      <c r="I782" s="39"/>
      <c r="J782" s="39"/>
      <c r="K782" s="39"/>
      <c r="L782" s="39"/>
      <c r="M782" s="39"/>
      <c r="N782" s="39"/>
      <c r="O782" s="39"/>
    </row>
    <row r="783" spans="2:15" x14ac:dyDescent="0.35">
      <c r="B783" s="2" t="s">
        <v>183</v>
      </c>
      <c r="K783" s="954" t="s">
        <v>2</v>
      </c>
      <c r="L783" s="954"/>
    </row>
    <row r="784" spans="2:15" x14ac:dyDescent="0.35">
      <c r="B784" s="118" t="s">
        <v>184</v>
      </c>
      <c r="D784" s="69"/>
      <c r="E784" s="39"/>
      <c r="F784" s="39"/>
      <c r="G784" s="39"/>
      <c r="H784" s="39"/>
      <c r="I784" s="39"/>
    </row>
    <row r="785" spans="2:14" x14ac:dyDescent="0.35">
      <c r="B785" s="144"/>
      <c r="C785" s="982">
        <v>2017</v>
      </c>
      <c r="D785" s="982"/>
      <c r="E785" s="982">
        <v>2018</v>
      </c>
      <c r="F785" s="982"/>
      <c r="G785" s="982">
        <v>2019</v>
      </c>
      <c r="H785" s="982"/>
      <c r="I785" s="982">
        <v>2020</v>
      </c>
      <c r="J785" s="982"/>
      <c r="K785" s="982">
        <v>2021</v>
      </c>
      <c r="L785" s="982"/>
      <c r="M785" s="982">
        <v>2022</v>
      </c>
      <c r="N785" s="982"/>
    </row>
    <row r="786" spans="2:14" x14ac:dyDescent="0.35">
      <c r="B786" s="255"/>
      <c r="C786" s="256" t="s">
        <v>49</v>
      </c>
      <c r="D786" s="256" t="s">
        <v>71</v>
      </c>
      <c r="E786" s="256" t="s">
        <v>49</v>
      </c>
      <c r="F786" s="256" t="s">
        <v>71</v>
      </c>
      <c r="G786" s="256" t="s">
        <v>49</v>
      </c>
      <c r="H786" s="256" t="s">
        <v>71</v>
      </c>
      <c r="I786" s="256" t="s">
        <v>49</v>
      </c>
      <c r="J786" s="256" t="s">
        <v>71</v>
      </c>
      <c r="K786" s="256" t="s">
        <v>175</v>
      </c>
      <c r="L786" s="256" t="s">
        <v>71</v>
      </c>
      <c r="M786" s="256" t="s">
        <v>175</v>
      </c>
      <c r="N786" s="256" t="s">
        <v>71</v>
      </c>
    </row>
    <row r="787" spans="2:14" x14ac:dyDescent="0.35">
      <c r="B787" s="28" t="s">
        <v>24</v>
      </c>
      <c r="C787" s="257">
        <v>3870.01</v>
      </c>
      <c r="D787" s="108">
        <v>24069448.030000001</v>
      </c>
      <c r="E787" s="257">
        <v>4037.53</v>
      </c>
      <c r="F787" s="108">
        <v>24211142.149999999</v>
      </c>
      <c r="G787" s="257">
        <v>4251.37</v>
      </c>
      <c r="H787" s="108">
        <v>25879216.530000001</v>
      </c>
      <c r="I787" s="257">
        <v>4482.82</v>
      </c>
      <c r="J787" s="108">
        <v>32713127.789999999</v>
      </c>
      <c r="K787" s="257">
        <v>4843.1724539999996</v>
      </c>
      <c r="L787" s="108">
        <v>38722734.422510497</v>
      </c>
      <c r="M787" s="257">
        <v>5157.5612760000004</v>
      </c>
      <c r="N787" s="257">
        <v>38894879.451202303</v>
      </c>
    </row>
    <row r="788" spans="2:14" x14ac:dyDescent="0.35">
      <c r="B788" s="258" t="s">
        <v>185</v>
      </c>
      <c r="C788" s="259">
        <v>3801.4517830000004</v>
      </c>
      <c r="D788" s="260">
        <v>9259477.7884390019</v>
      </c>
      <c r="E788" s="259">
        <v>3974.2258500000003</v>
      </c>
      <c r="F788" s="260">
        <v>10846913.988790998</v>
      </c>
      <c r="G788" s="259">
        <v>4174.3152810000001</v>
      </c>
      <c r="H788" s="260">
        <v>9602865.6792179998</v>
      </c>
      <c r="I788" s="259">
        <v>4383.8060719999994</v>
      </c>
      <c r="J788" s="260">
        <v>10029107.918414</v>
      </c>
      <c r="K788" s="261">
        <v>4668.4306759999999</v>
      </c>
      <c r="L788" s="262">
        <v>12980882.697734401</v>
      </c>
      <c r="M788" s="261">
        <v>4688.9626010000002</v>
      </c>
      <c r="N788" s="262">
        <v>9655892.1630179994</v>
      </c>
    </row>
    <row r="789" spans="2:14" x14ac:dyDescent="0.35">
      <c r="B789" s="222" t="s">
        <v>186</v>
      </c>
      <c r="C789" s="263" t="s">
        <v>34</v>
      </c>
      <c r="D789" s="264" t="s">
        <v>34</v>
      </c>
      <c r="E789" s="145">
        <v>0.173981</v>
      </c>
      <c r="F789" s="103">
        <v>86.498108000000002</v>
      </c>
      <c r="G789" s="145">
        <v>14.020617</v>
      </c>
      <c r="H789" s="103">
        <v>7074.1908430000003</v>
      </c>
      <c r="I789" s="145">
        <v>45.039794000000001</v>
      </c>
      <c r="J789" s="103">
        <v>26242.64113</v>
      </c>
      <c r="K789" s="241">
        <v>107.0706</v>
      </c>
      <c r="L789" s="104">
        <v>50053.361350370003</v>
      </c>
      <c r="M789" s="241">
        <v>197.82103499999999</v>
      </c>
      <c r="N789" s="104">
        <v>118971.53089038</v>
      </c>
    </row>
    <row r="790" spans="2:14" ht="15.5" x14ac:dyDescent="0.35">
      <c r="B790" s="222" t="s">
        <v>187</v>
      </c>
      <c r="C790" s="145">
        <v>9.7144499999999994</v>
      </c>
      <c r="D790" s="103">
        <v>9483487.0734030008</v>
      </c>
      <c r="E790" s="145">
        <v>9.7552780000000006</v>
      </c>
      <c r="F790" s="103">
        <v>10130585.983182</v>
      </c>
      <c r="G790" s="145">
        <v>9.0105439999999994</v>
      </c>
      <c r="H790" s="103">
        <v>12266316.295611</v>
      </c>
      <c r="I790" s="145">
        <v>8.6489809999999991</v>
      </c>
      <c r="J790" s="103">
        <v>19042029.516454</v>
      </c>
      <c r="K790" s="241">
        <v>9.0256159999999994</v>
      </c>
      <c r="L790" s="104">
        <v>19661684.681233302</v>
      </c>
      <c r="M790" s="241">
        <v>19.265722</v>
      </c>
      <c r="N790" s="104">
        <v>15907891.7264736</v>
      </c>
    </row>
    <row r="791" spans="2:14" x14ac:dyDescent="0.35">
      <c r="B791" s="265" t="s">
        <v>188</v>
      </c>
      <c r="C791" s="266">
        <v>58.843766999999787</v>
      </c>
      <c r="D791" s="107">
        <v>5326483.1681579985</v>
      </c>
      <c r="E791" s="266">
        <v>53.374890999999934</v>
      </c>
      <c r="F791" s="107">
        <v>3233555.6799190007</v>
      </c>
      <c r="G791" s="266">
        <v>54.023557999999753</v>
      </c>
      <c r="H791" s="107">
        <v>4002960.3643280026</v>
      </c>
      <c r="I791" s="266">
        <v>45.325153000000306</v>
      </c>
      <c r="J791" s="107">
        <v>3615747.7140019983</v>
      </c>
      <c r="K791" s="266">
        <v>58.645561999999614</v>
      </c>
      <c r="L791" s="107">
        <v>6030113.6821924336</v>
      </c>
      <c r="M791" s="266">
        <v>93.333564999999993</v>
      </c>
      <c r="N791" s="107">
        <v>10583285.068437099</v>
      </c>
    </row>
    <row r="792" spans="2:14" x14ac:dyDescent="0.35">
      <c r="B792" s="28" t="s">
        <v>189</v>
      </c>
      <c r="C792" s="257">
        <v>3860.2955500000003</v>
      </c>
      <c r="D792" s="108">
        <v>14585960.956597</v>
      </c>
      <c r="E792" s="257">
        <v>4027.7747220000001</v>
      </c>
      <c r="F792" s="108">
        <v>14080556.166817999</v>
      </c>
      <c r="G792" s="257">
        <v>4242.3594560000001</v>
      </c>
      <c r="H792" s="108">
        <v>13612900.234389002</v>
      </c>
      <c r="I792" s="257">
        <v>4474.1710189999994</v>
      </c>
      <c r="J792" s="108">
        <v>13671098.273545999</v>
      </c>
      <c r="K792" s="257">
        <v>4834.1468379999997</v>
      </c>
      <c r="L792" s="108">
        <v>19061049.741277203</v>
      </c>
      <c r="M792" s="257">
        <v>5138.2955540000003</v>
      </c>
      <c r="N792" s="257">
        <v>22986987.7247287</v>
      </c>
    </row>
    <row r="793" spans="2:14" x14ac:dyDescent="0.35">
      <c r="B793" s="984" t="s">
        <v>190</v>
      </c>
      <c r="C793" s="959"/>
      <c r="D793" s="959"/>
      <c r="E793" s="959"/>
      <c r="F793" s="959"/>
      <c r="G793" s="959"/>
      <c r="H793" s="959"/>
      <c r="I793" s="985"/>
      <c r="J793" s="267"/>
      <c r="K793" s="208"/>
      <c r="L793" s="208"/>
    </row>
    <row r="794" spans="2:14" x14ac:dyDescent="0.35">
      <c r="B794" s="52" t="s">
        <v>191</v>
      </c>
      <c r="C794" s="15"/>
      <c r="D794" s="15"/>
      <c r="E794" s="15"/>
      <c r="F794" s="39"/>
      <c r="G794" s="268"/>
      <c r="H794" s="268"/>
      <c r="I794" s="268"/>
      <c r="J794" s="268"/>
      <c r="K794" s="269"/>
      <c r="L794" s="268"/>
    </row>
    <row r="795" spans="2:14" x14ac:dyDescent="0.35">
      <c r="B795" s="34" t="s">
        <v>29</v>
      </c>
      <c r="C795" s="15"/>
      <c r="D795" s="15"/>
      <c r="E795" s="15"/>
      <c r="F795" s="268"/>
      <c r="G795" s="268"/>
      <c r="H795" s="268"/>
      <c r="I795" s="268"/>
      <c r="J795" s="268"/>
      <c r="K795" s="39"/>
      <c r="L795" s="39"/>
    </row>
    <row r="796" spans="2:14" x14ac:dyDescent="0.35">
      <c r="C796" s="15"/>
      <c r="D796" s="15"/>
      <c r="E796" s="15"/>
      <c r="F796" s="15"/>
      <c r="G796" s="15"/>
      <c r="H796" s="15"/>
      <c r="I796" s="15"/>
      <c r="J796" s="267"/>
      <c r="K796" s="270"/>
      <c r="L796" s="270"/>
      <c r="M796" s="15"/>
    </row>
    <row r="797" spans="2:14" x14ac:dyDescent="0.35">
      <c r="B797" s="2" t="s">
        <v>192</v>
      </c>
      <c r="J797" s="39"/>
      <c r="K797" s="270"/>
      <c r="L797" s="270"/>
    </row>
    <row r="798" spans="2:14" x14ac:dyDescent="0.35">
      <c r="B798" s="118" t="s">
        <v>184</v>
      </c>
      <c r="C798" s="39"/>
      <c r="D798" s="69"/>
      <c r="J798" s="39"/>
      <c r="K798" s="270"/>
      <c r="L798" s="270"/>
    </row>
    <row r="799" spans="2:14" x14ac:dyDescent="0.35">
      <c r="B799" s="144"/>
      <c r="C799" s="982">
        <v>2017</v>
      </c>
      <c r="D799" s="982"/>
      <c r="E799" s="982">
        <v>2018</v>
      </c>
      <c r="F799" s="982"/>
      <c r="G799" s="982">
        <v>2019</v>
      </c>
      <c r="H799" s="982"/>
      <c r="I799" s="982">
        <v>2020</v>
      </c>
      <c r="J799" s="982"/>
      <c r="K799" s="982">
        <v>2021</v>
      </c>
      <c r="L799" s="982"/>
      <c r="M799" s="982">
        <v>2022</v>
      </c>
      <c r="N799" s="982"/>
    </row>
    <row r="800" spans="2:14" x14ac:dyDescent="0.35">
      <c r="B800" s="255"/>
      <c r="C800" s="256" t="s">
        <v>49</v>
      </c>
      <c r="D800" s="256" t="s">
        <v>71</v>
      </c>
      <c r="E800" s="256" t="s">
        <v>49</v>
      </c>
      <c r="F800" s="256" t="s">
        <v>71</v>
      </c>
      <c r="G800" s="256" t="s">
        <v>49</v>
      </c>
      <c r="H800" s="256" t="s">
        <v>71</v>
      </c>
      <c r="I800" s="256" t="s">
        <v>49</v>
      </c>
      <c r="J800" s="256" t="s">
        <v>71</v>
      </c>
      <c r="K800" s="256" t="s">
        <v>175</v>
      </c>
      <c r="L800" s="256" t="s">
        <v>71</v>
      </c>
      <c r="M800" s="256" t="s">
        <v>175</v>
      </c>
      <c r="N800" s="256" t="s">
        <v>71</v>
      </c>
    </row>
    <row r="801" spans="2:15" x14ac:dyDescent="0.35">
      <c r="B801" s="271" t="s">
        <v>24</v>
      </c>
      <c r="C801" s="257">
        <v>3870.01</v>
      </c>
      <c r="D801" s="108">
        <v>24069448.030000001</v>
      </c>
      <c r="E801" s="257">
        <v>4037.53</v>
      </c>
      <c r="F801" s="108">
        <v>24211142.149999999</v>
      </c>
      <c r="G801" s="257">
        <v>4251.37</v>
      </c>
      <c r="H801" s="108">
        <v>25879216.530000001</v>
      </c>
      <c r="I801" s="257">
        <v>4482.82</v>
      </c>
      <c r="J801" s="108">
        <v>32713127.789999999</v>
      </c>
      <c r="K801" s="257">
        <v>4843.1724539999996</v>
      </c>
      <c r="L801" s="108">
        <v>38722734.422510505</v>
      </c>
      <c r="M801" s="257">
        <v>5157.5612760000004</v>
      </c>
      <c r="N801" s="257">
        <v>38894879.451202303</v>
      </c>
    </row>
    <row r="802" spans="2:15" ht="27.65" customHeight="1" x14ac:dyDescent="0.35">
      <c r="B802" s="272" t="s">
        <v>193</v>
      </c>
      <c r="C802" s="273">
        <v>124.01978099999999</v>
      </c>
      <c r="D802" s="274">
        <v>2205991.20322</v>
      </c>
      <c r="E802" s="273">
        <v>135.87519399999999</v>
      </c>
      <c r="F802" s="274">
        <v>2229045.1142130001</v>
      </c>
      <c r="G802" s="273">
        <v>117.977816</v>
      </c>
      <c r="H802" s="274">
        <v>2065042.083076</v>
      </c>
      <c r="I802" s="273">
        <v>105.39551299999999</v>
      </c>
      <c r="J802" s="274">
        <v>1827478.1707919999</v>
      </c>
      <c r="K802" s="275">
        <v>107.70761400000001</v>
      </c>
      <c r="L802" s="276">
        <v>3078411.7994604302</v>
      </c>
      <c r="M802" s="275">
        <v>158.17835299999999</v>
      </c>
      <c r="N802" s="276">
        <v>2628838.9623831599</v>
      </c>
    </row>
    <row r="803" spans="2:15" ht="16.5" x14ac:dyDescent="0.35">
      <c r="B803" s="277" t="s">
        <v>194</v>
      </c>
      <c r="C803" s="278">
        <v>3745.988069</v>
      </c>
      <c r="D803" s="279">
        <v>21863456.82347</v>
      </c>
      <c r="E803" s="278">
        <v>3901.6516940000001</v>
      </c>
      <c r="F803" s="279">
        <v>21982097.031810001</v>
      </c>
      <c r="G803" s="278">
        <v>4133.3941489999997</v>
      </c>
      <c r="H803" s="279">
        <v>23814174.446371999</v>
      </c>
      <c r="I803" s="278">
        <v>4377.4235760000001</v>
      </c>
      <c r="J803" s="279">
        <v>30885649.617295001</v>
      </c>
      <c r="K803" s="280">
        <v>4620.5672320000003</v>
      </c>
      <c r="L803" s="281">
        <v>35231080.48769737</v>
      </c>
      <c r="M803" s="280">
        <v>4884.7670280000002</v>
      </c>
      <c r="N803" s="281">
        <v>35879668.815391898</v>
      </c>
    </row>
    <row r="804" spans="2:15" x14ac:dyDescent="0.35">
      <c r="B804" s="277" t="s">
        <v>195</v>
      </c>
      <c r="C804" s="278" t="s">
        <v>34</v>
      </c>
      <c r="D804" s="279" t="s">
        <v>34</v>
      </c>
      <c r="E804" s="278" t="s">
        <v>34</v>
      </c>
      <c r="F804" s="279" t="s">
        <v>34</v>
      </c>
      <c r="G804" s="278" t="s">
        <v>34</v>
      </c>
      <c r="H804" s="279" t="s">
        <v>34</v>
      </c>
      <c r="I804" s="278" t="s">
        <v>34</v>
      </c>
      <c r="J804" s="279" t="s">
        <v>34</v>
      </c>
      <c r="K804" s="280">
        <v>114.89760800000001</v>
      </c>
      <c r="L804" s="281">
        <v>413242.13535271003</v>
      </c>
      <c r="M804" s="280">
        <v>74.113175999999996</v>
      </c>
      <c r="N804" s="281">
        <v>1081204.40720577</v>
      </c>
    </row>
    <row r="805" spans="2:15" x14ac:dyDescent="0.35">
      <c r="B805" s="221" t="s">
        <v>196</v>
      </c>
      <c r="C805" s="241"/>
      <c r="D805" s="104"/>
      <c r="E805" s="241"/>
      <c r="F805" s="104"/>
      <c r="G805" s="241"/>
      <c r="H805" s="104"/>
      <c r="I805" s="241"/>
      <c r="J805" s="104"/>
      <c r="K805" s="241"/>
      <c r="L805" s="104"/>
      <c r="M805" s="241">
        <v>0</v>
      </c>
      <c r="N805" s="104">
        <v>0</v>
      </c>
    </row>
    <row r="806" spans="2:15" x14ac:dyDescent="0.35">
      <c r="B806" s="17" t="s">
        <v>197</v>
      </c>
      <c r="C806" s="282">
        <v>888.50621799999999</v>
      </c>
      <c r="D806" s="102">
        <v>2824291.344236</v>
      </c>
      <c r="E806" s="282">
        <v>941.31815600000004</v>
      </c>
      <c r="F806" s="102">
        <v>2852141.8678720002</v>
      </c>
      <c r="G806" s="282">
        <v>1059.574515</v>
      </c>
      <c r="H806" s="102">
        <v>3822516.6329609999</v>
      </c>
      <c r="I806" s="282">
        <v>1144.366683</v>
      </c>
      <c r="J806" s="102">
        <v>12089857.694225</v>
      </c>
      <c r="K806" s="282">
        <v>1869.1677279999999</v>
      </c>
      <c r="L806" s="281">
        <v>13930322.036903631</v>
      </c>
      <c r="M806" s="282">
        <v>1759.8587680000001</v>
      </c>
      <c r="N806" s="281">
        <v>12357653.9952344</v>
      </c>
    </row>
    <row r="807" spans="2:15" x14ac:dyDescent="0.35">
      <c r="B807" s="17" t="s">
        <v>198</v>
      </c>
      <c r="C807" s="282">
        <v>1974.4250039999999</v>
      </c>
      <c r="D807" s="102">
        <v>13803640.661080001</v>
      </c>
      <c r="E807" s="282">
        <v>2570.444806</v>
      </c>
      <c r="F807" s="102">
        <v>14137921.323979</v>
      </c>
      <c r="G807" s="282">
        <v>2733.9027809999998</v>
      </c>
      <c r="H807" s="102">
        <v>13597578.497353001</v>
      </c>
      <c r="I807" s="282">
        <v>2768.6931020000002</v>
      </c>
      <c r="J807" s="102">
        <v>13300407.646573</v>
      </c>
      <c r="K807" s="280">
        <v>2675.8435279999999</v>
      </c>
      <c r="L807" s="281">
        <v>14482621.170803498</v>
      </c>
      <c r="M807" s="280">
        <v>2911.0412630000001</v>
      </c>
      <c r="N807" s="281">
        <v>22691738.834278699</v>
      </c>
    </row>
    <row r="808" spans="2:15" x14ac:dyDescent="0.35">
      <c r="B808" s="211" t="s">
        <v>199</v>
      </c>
      <c r="C808" s="283" t="s">
        <v>34</v>
      </c>
      <c r="D808" s="284" t="s">
        <v>34</v>
      </c>
      <c r="E808" s="285">
        <v>3.0616889999999999</v>
      </c>
      <c r="F808" s="286">
        <v>6809.2800310000002</v>
      </c>
      <c r="G808" s="285">
        <v>2.235E-3</v>
      </c>
      <c r="H808" s="286">
        <v>1240.0798219999999</v>
      </c>
      <c r="I808" s="285">
        <v>6.6802159999999997</v>
      </c>
      <c r="J808" s="286">
        <v>8029.5994099999998</v>
      </c>
      <c r="K808" s="287">
        <v>0.58612799999999998</v>
      </c>
      <c r="L808" s="288">
        <v>5837.25528983</v>
      </c>
      <c r="M808" s="287">
        <v>2.2763089999999999</v>
      </c>
      <c r="N808" s="288">
        <v>1065.2981858200001</v>
      </c>
    </row>
    <row r="809" spans="2:15" x14ac:dyDescent="0.35">
      <c r="B809" s="984" t="s">
        <v>200</v>
      </c>
      <c r="C809" s="959"/>
      <c r="D809" s="959"/>
      <c r="E809" s="959"/>
      <c r="F809" s="959"/>
      <c r="G809" s="959"/>
      <c r="H809" s="959"/>
      <c r="I809" s="985"/>
      <c r="J809" s="289"/>
      <c r="K809" s="100"/>
      <c r="L809" s="100"/>
      <c r="M809" s="290"/>
    </row>
    <row r="810" spans="2:15" x14ac:dyDescent="0.35">
      <c r="B810" s="52" t="s">
        <v>201</v>
      </c>
      <c r="C810" s="291"/>
      <c r="D810" s="291"/>
      <c r="E810" s="291"/>
      <c r="F810" s="291"/>
      <c r="G810" s="291"/>
      <c r="H810" s="291"/>
      <c r="I810" s="291"/>
      <c r="J810" s="39"/>
      <c r="K810" s="100"/>
      <c r="L810" s="100"/>
      <c r="M810" s="290"/>
    </row>
    <row r="811" spans="2:15" x14ac:dyDescent="0.35">
      <c r="B811" s="34" t="s">
        <v>29</v>
      </c>
      <c r="C811" s="291"/>
      <c r="D811" s="291"/>
      <c r="E811" s="291"/>
      <c r="F811" s="291"/>
      <c r="G811" s="291"/>
      <c r="H811" s="291"/>
      <c r="I811" s="291"/>
      <c r="J811" s="291"/>
      <c r="K811" s="270"/>
      <c r="L811" s="270"/>
      <c r="M811" s="290"/>
    </row>
    <row r="812" spans="2:15" x14ac:dyDescent="0.35">
      <c r="C812" s="15"/>
      <c r="D812" s="15"/>
      <c r="E812" s="15"/>
      <c r="F812" s="15"/>
      <c r="G812" s="15"/>
      <c r="H812" s="15"/>
      <c r="I812" s="15"/>
      <c r="J812" s="268"/>
      <c r="K812" s="208"/>
      <c r="L812" s="208"/>
      <c r="M812" s="15"/>
    </row>
    <row r="813" spans="2:15" x14ac:dyDescent="0.35">
      <c r="B813" s="2" t="s">
        <v>202</v>
      </c>
      <c r="J813" s="39"/>
      <c r="K813" s="270"/>
      <c r="L813" s="270"/>
      <c r="M813" s="15"/>
      <c r="N813" s="954" t="s">
        <v>2</v>
      </c>
      <c r="O813" s="954"/>
    </row>
    <row r="814" spans="2:15" x14ac:dyDescent="0.35">
      <c r="B814" s="118" t="s">
        <v>184</v>
      </c>
      <c r="C814" s="39"/>
      <c r="D814" s="69"/>
      <c r="M814" s="15"/>
    </row>
    <row r="815" spans="2:15" x14ac:dyDescent="0.35">
      <c r="B815" s="292"/>
      <c r="C815" s="982">
        <v>2017</v>
      </c>
      <c r="D815" s="982"/>
      <c r="E815" s="982">
        <v>2018</v>
      </c>
      <c r="F815" s="982"/>
      <c r="G815" s="982">
        <v>2019</v>
      </c>
      <c r="H815" s="982"/>
      <c r="I815" s="982">
        <v>2020</v>
      </c>
      <c r="J815" s="982"/>
      <c r="K815" s="982">
        <v>2021</v>
      </c>
      <c r="L815" s="982"/>
      <c r="M815" s="982">
        <v>2022</v>
      </c>
      <c r="N815" s="982"/>
    </row>
    <row r="816" spans="2:15" x14ac:dyDescent="0.35">
      <c r="B816" s="293"/>
      <c r="C816" s="256" t="s">
        <v>49</v>
      </c>
      <c r="D816" s="256" t="s">
        <v>71</v>
      </c>
      <c r="E816" s="256" t="s">
        <v>49</v>
      </c>
      <c r="F816" s="256" t="s">
        <v>71</v>
      </c>
      <c r="G816" s="256" t="s">
        <v>49</v>
      </c>
      <c r="H816" s="256" t="s">
        <v>71</v>
      </c>
      <c r="I816" s="256" t="s">
        <v>49</v>
      </c>
      <c r="J816" s="256" t="s">
        <v>71</v>
      </c>
      <c r="K816" s="256" t="s">
        <v>175</v>
      </c>
      <c r="L816" s="256" t="s">
        <v>71</v>
      </c>
      <c r="M816" s="256" t="s">
        <v>175</v>
      </c>
      <c r="N816" s="256" t="s">
        <v>71</v>
      </c>
    </row>
    <row r="817" spans="2:15" x14ac:dyDescent="0.35">
      <c r="B817" s="200" t="s">
        <v>203</v>
      </c>
      <c r="C817" s="294">
        <v>3777.6798199999998</v>
      </c>
      <c r="D817" s="295">
        <v>18898078.482335001</v>
      </c>
      <c r="E817" s="294">
        <v>3934.5915890000001</v>
      </c>
      <c r="F817" s="295">
        <v>18738462.551906999</v>
      </c>
      <c r="G817" s="294">
        <v>4124.6907929999998</v>
      </c>
      <c r="H817" s="295">
        <v>20650701.019386999</v>
      </c>
      <c r="I817" s="294">
        <v>4342.9296379999996</v>
      </c>
      <c r="J817" s="295">
        <v>28617574.835041001</v>
      </c>
      <c r="K817" s="294">
        <v>4689.8906880000004</v>
      </c>
      <c r="L817" s="295">
        <v>32174246.606500104</v>
      </c>
      <c r="M817" s="294">
        <v>5006.6277950000003</v>
      </c>
      <c r="N817" s="295">
        <v>31679290.125827301</v>
      </c>
    </row>
    <row r="818" spans="2:15" x14ac:dyDescent="0.35">
      <c r="B818" s="221" t="s">
        <v>204</v>
      </c>
      <c r="C818" s="296">
        <v>72.549051000000006</v>
      </c>
      <c r="D818" s="297">
        <v>4034866.4432990002</v>
      </c>
      <c r="E818" s="296">
        <v>82.763416000000007</v>
      </c>
      <c r="F818" s="297">
        <v>4332612.0536399996</v>
      </c>
      <c r="G818" s="296">
        <v>107.720354</v>
      </c>
      <c r="H818" s="297">
        <v>4185076.96538</v>
      </c>
      <c r="I818" s="296">
        <v>122.464043</v>
      </c>
      <c r="J818" s="297">
        <v>3330292.8349020001</v>
      </c>
      <c r="K818" s="296">
        <v>128.675588</v>
      </c>
      <c r="L818" s="297">
        <v>4033106.5200174688</v>
      </c>
      <c r="M818" s="296">
        <v>128.02849699999999</v>
      </c>
      <c r="N818" s="297">
        <v>3867600.54418814</v>
      </c>
    </row>
    <row r="819" spans="2:15" x14ac:dyDescent="0.35">
      <c r="B819" s="298" t="s">
        <v>205</v>
      </c>
      <c r="C819" s="299">
        <v>19.781129000000377</v>
      </c>
      <c r="D819" s="300">
        <v>1136503.1043659998</v>
      </c>
      <c r="E819" s="299">
        <v>20.174995000000081</v>
      </c>
      <c r="F819" s="300">
        <v>1140067.5444529997</v>
      </c>
      <c r="G819" s="299">
        <v>18.958853000000133</v>
      </c>
      <c r="H819" s="300">
        <v>1043438.5452330019</v>
      </c>
      <c r="I819" s="299">
        <v>17.426319000000092</v>
      </c>
      <c r="J819" s="300">
        <v>765260.12005699752</v>
      </c>
      <c r="K819" s="299">
        <v>24.606178</v>
      </c>
      <c r="L819" s="300">
        <v>2515381.2959929523</v>
      </c>
      <c r="M819" s="299">
        <v>22.904983999999999</v>
      </c>
      <c r="N819" s="300">
        <v>3347988.7811868698</v>
      </c>
    </row>
    <row r="820" spans="2:15" x14ac:dyDescent="0.35">
      <c r="B820" s="52" t="s">
        <v>206</v>
      </c>
      <c r="C820" s="301"/>
      <c r="D820" s="301"/>
      <c r="E820" s="301"/>
      <c r="F820" s="301"/>
      <c r="G820" s="301"/>
      <c r="H820" s="301"/>
      <c r="I820" s="301"/>
      <c r="J820" s="301"/>
      <c r="K820" s="302"/>
      <c r="L820" s="301"/>
      <c r="M820" s="290"/>
    </row>
    <row r="821" spans="2:15" x14ac:dyDescent="0.35">
      <c r="B821" s="34" t="s">
        <v>29</v>
      </c>
      <c r="J821" s="303"/>
      <c r="K821" s="270"/>
      <c r="L821" s="270"/>
    </row>
    <row r="822" spans="2:15" x14ac:dyDescent="0.35">
      <c r="J822" s="39"/>
      <c r="K822" s="270"/>
      <c r="L822" s="270"/>
    </row>
    <row r="823" spans="2:15" x14ac:dyDescent="0.35">
      <c r="B823" s="2" t="s">
        <v>207</v>
      </c>
    </row>
    <row r="824" spans="2:15" x14ac:dyDescent="0.35">
      <c r="B824" s="118" t="s">
        <v>87</v>
      </c>
    </row>
    <row r="825" spans="2:15" x14ac:dyDescent="0.35">
      <c r="B825" s="144"/>
      <c r="C825" s="992">
        <v>2017</v>
      </c>
      <c r="D825" s="992"/>
      <c r="E825" s="992"/>
      <c r="F825" s="992">
        <v>2018</v>
      </c>
      <c r="G825" s="992"/>
      <c r="H825" s="992"/>
      <c r="I825" s="992">
        <v>2019</v>
      </c>
      <c r="J825" s="992"/>
      <c r="K825" s="992"/>
      <c r="L825" s="15"/>
      <c r="M825" s="15"/>
      <c r="N825" s="15"/>
      <c r="O825" s="15"/>
    </row>
    <row r="826" spans="2:15" x14ac:dyDescent="0.35">
      <c r="B826" s="15"/>
      <c r="C826" s="980" t="s">
        <v>49</v>
      </c>
      <c r="D826" s="983" t="s">
        <v>50</v>
      </c>
      <c r="E826" s="983"/>
      <c r="F826" s="980" t="s">
        <v>49</v>
      </c>
      <c r="G826" s="983" t="s">
        <v>50</v>
      </c>
      <c r="H826" s="983"/>
      <c r="I826" s="980" t="s">
        <v>49</v>
      </c>
      <c r="J826" s="983" t="s">
        <v>50</v>
      </c>
      <c r="K826" s="983"/>
      <c r="L826" s="15"/>
      <c r="M826" s="15"/>
      <c r="N826" s="15"/>
      <c r="O826" s="15"/>
    </row>
    <row r="827" spans="2:15" x14ac:dyDescent="0.35">
      <c r="B827" s="114"/>
      <c r="C827" s="981"/>
      <c r="D827" s="233" t="s">
        <v>71</v>
      </c>
      <c r="E827" s="141" t="s">
        <v>51</v>
      </c>
      <c r="F827" s="981"/>
      <c r="G827" s="233" t="s">
        <v>71</v>
      </c>
      <c r="H827" s="141" t="s">
        <v>51</v>
      </c>
      <c r="I827" s="981"/>
      <c r="J827" s="233" t="s">
        <v>71</v>
      </c>
      <c r="K827" s="141" t="s">
        <v>51</v>
      </c>
      <c r="L827" s="15"/>
      <c r="M827" s="15"/>
      <c r="N827" s="15"/>
      <c r="O827" s="15"/>
    </row>
    <row r="828" spans="2:15" x14ac:dyDescent="0.35">
      <c r="B828" s="271" t="s">
        <v>24</v>
      </c>
      <c r="C828" s="257">
        <v>4642</v>
      </c>
      <c r="D828" s="92">
        <v>78286492</v>
      </c>
      <c r="E828" s="305">
        <v>3.2525254381581264E-4</v>
      </c>
      <c r="F828" s="257">
        <v>7736</v>
      </c>
      <c r="G828" s="108">
        <v>97327128</v>
      </c>
      <c r="H828" s="305">
        <v>4.01993129431938E-4</v>
      </c>
      <c r="I828" s="257">
        <v>15934</v>
      </c>
      <c r="J828" s="108">
        <v>161642174</v>
      </c>
      <c r="K828" s="305">
        <v>6.2460227036865404E-4</v>
      </c>
      <c r="L828" s="15"/>
      <c r="M828" s="15"/>
      <c r="N828" s="15"/>
      <c r="O828" s="15"/>
    </row>
    <row r="829" spans="2:15" x14ac:dyDescent="0.35">
      <c r="B829" s="306" t="s">
        <v>185</v>
      </c>
      <c r="C829" s="307" t="s">
        <v>34</v>
      </c>
      <c r="D829" s="308" t="s">
        <v>34</v>
      </c>
      <c r="E829" s="309" t="s">
        <v>34</v>
      </c>
      <c r="F829" s="310">
        <v>6521</v>
      </c>
      <c r="G829" s="311">
        <v>78314614</v>
      </c>
      <c r="H829" s="312">
        <v>7.2199903199130075E-4</v>
      </c>
      <c r="I829" s="310">
        <v>13302</v>
      </c>
      <c r="J829" s="311">
        <v>127572549</v>
      </c>
      <c r="K829" s="312">
        <v>1.3284841552671676E-3</v>
      </c>
      <c r="L829" s="15"/>
      <c r="M829" s="15"/>
      <c r="N829" s="15"/>
      <c r="O829" s="15"/>
    </row>
    <row r="830" spans="2:15" x14ac:dyDescent="0.35">
      <c r="B830" s="277" t="s">
        <v>186</v>
      </c>
      <c r="C830" s="313" t="s">
        <v>34</v>
      </c>
      <c r="D830" s="138" t="s">
        <v>34</v>
      </c>
      <c r="E830" s="314" t="s">
        <v>34</v>
      </c>
      <c r="F830" s="280">
        <v>5</v>
      </c>
      <c r="G830" s="281">
        <v>29800</v>
      </c>
      <c r="H830" s="315">
        <v>3.4451620606545524E-2</v>
      </c>
      <c r="I830" s="280">
        <v>729</v>
      </c>
      <c r="J830" s="281">
        <v>2203240</v>
      </c>
      <c r="K830" s="315">
        <v>3.1144763392694352E-2</v>
      </c>
      <c r="L830" s="15"/>
      <c r="M830" s="15"/>
      <c r="N830" s="15"/>
      <c r="O830" s="15"/>
    </row>
    <row r="831" spans="2:15" ht="15.5" x14ac:dyDescent="0.35">
      <c r="B831" s="277" t="s">
        <v>208</v>
      </c>
      <c r="C831" s="313" t="s">
        <v>34</v>
      </c>
      <c r="D831" s="138" t="s">
        <v>34</v>
      </c>
      <c r="E831" s="314" t="s">
        <v>34</v>
      </c>
      <c r="F831" s="280">
        <v>14</v>
      </c>
      <c r="G831" s="281">
        <v>4622598</v>
      </c>
      <c r="H831" s="315">
        <v>4.5630114661423065E-5</v>
      </c>
      <c r="I831" s="280">
        <v>15</v>
      </c>
      <c r="J831" s="281">
        <v>15476053</v>
      </c>
      <c r="K831" s="315">
        <v>1.2616707923582135E-4</v>
      </c>
      <c r="L831" s="15"/>
      <c r="M831" s="15"/>
      <c r="N831" s="15"/>
      <c r="O831" s="15"/>
    </row>
    <row r="832" spans="2:15" x14ac:dyDescent="0.35">
      <c r="B832" s="316" t="s">
        <v>188</v>
      </c>
      <c r="C832" s="317" t="s">
        <v>34</v>
      </c>
      <c r="D832" s="318" t="s">
        <v>34</v>
      </c>
      <c r="E832" s="319" t="s">
        <v>34</v>
      </c>
      <c r="F832" s="320">
        <v>1196</v>
      </c>
      <c r="G832" s="321">
        <v>14360116</v>
      </c>
      <c r="H832" s="322">
        <v>4.4409675977373974E-4</v>
      </c>
      <c r="I832" s="320">
        <v>1888</v>
      </c>
      <c r="J832" s="321">
        <v>16390332</v>
      </c>
      <c r="K832" s="322">
        <v>4.0945526580929632E-4</v>
      </c>
      <c r="L832" s="15"/>
      <c r="M832" s="15"/>
      <c r="N832" s="15"/>
      <c r="O832" s="15"/>
    </row>
    <row r="833" spans="2:15" x14ac:dyDescent="0.35">
      <c r="B833" s="323" t="s">
        <v>189</v>
      </c>
      <c r="C833" s="324" t="s">
        <v>34</v>
      </c>
      <c r="D833" s="325" t="s">
        <v>34</v>
      </c>
      <c r="E833" s="326" t="s">
        <v>34</v>
      </c>
      <c r="F833" s="327">
        <v>7722</v>
      </c>
      <c r="G833" s="328">
        <v>92704530</v>
      </c>
      <c r="H833" s="329">
        <v>6.5838684851430749E-4</v>
      </c>
      <c r="I833" s="327">
        <v>15919</v>
      </c>
      <c r="J833" s="328">
        <v>146166121</v>
      </c>
      <c r="K833" s="329">
        <v>1.0737324044346858E-3</v>
      </c>
      <c r="L833" s="15"/>
      <c r="M833" s="15"/>
      <c r="N833" s="15"/>
      <c r="O833" s="15"/>
    </row>
    <row r="834" spans="2:15" ht="16.149999999999999" customHeight="1" x14ac:dyDescent="0.35">
      <c r="B834" s="330" t="s">
        <v>209</v>
      </c>
      <c r="C834" s="331"/>
      <c r="D834" s="301"/>
      <c r="E834" s="301"/>
      <c r="F834" s="301"/>
      <c r="G834" s="301"/>
      <c r="H834" s="301"/>
      <c r="I834" s="301"/>
      <c r="J834" s="332"/>
      <c r="K834" s="332"/>
      <c r="L834" s="332"/>
      <c r="M834" s="332"/>
      <c r="N834" s="332"/>
      <c r="O834" s="332"/>
    </row>
    <row r="835" spans="2:15" x14ac:dyDescent="0.35">
      <c r="B835" s="52" t="s">
        <v>210</v>
      </c>
      <c r="C835" s="332"/>
      <c r="D835" s="39"/>
      <c r="E835" s="332"/>
      <c r="F835" s="332"/>
      <c r="G835" s="332"/>
      <c r="H835" s="332"/>
      <c r="I835" s="332"/>
      <c r="J835" s="332"/>
      <c r="K835" s="332"/>
      <c r="L835" s="332"/>
      <c r="M835" s="332"/>
      <c r="N835" s="332"/>
      <c r="O835" s="332"/>
    </row>
    <row r="836" spans="2:15" x14ac:dyDescent="0.35">
      <c r="B836" s="34" t="s">
        <v>29</v>
      </c>
      <c r="C836" s="332"/>
      <c r="D836" s="333"/>
      <c r="E836" s="332"/>
      <c r="F836" s="332"/>
      <c r="G836" s="332"/>
      <c r="H836" s="332"/>
      <c r="I836" s="332"/>
      <c r="J836" s="332"/>
      <c r="K836" s="332"/>
      <c r="L836" s="332"/>
      <c r="M836" s="332"/>
      <c r="N836" s="332"/>
      <c r="O836" s="332"/>
    </row>
    <row r="837" spans="2:15" x14ac:dyDescent="0.35">
      <c r="B837" s="34"/>
      <c r="C837" s="332"/>
      <c r="D837" s="333"/>
      <c r="E837" s="332"/>
      <c r="F837" s="332"/>
      <c r="G837" s="332"/>
      <c r="H837" s="332"/>
      <c r="I837" s="332"/>
      <c r="J837" s="332"/>
      <c r="K837" s="332"/>
      <c r="L837" s="332"/>
      <c r="M837" s="332"/>
      <c r="N837" s="332"/>
      <c r="O837" s="332"/>
    </row>
    <row r="838" spans="2:15" x14ac:dyDescent="0.35">
      <c r="B838" s="2" t="s">
        <v>211</v>
      </c>
      <c r="C838" s="332"/>
      <c r="D838" s="333"/>
      <c r="E838" s="332"/>
      <c r="F838" s="332"/>
      <c r="G838" s="332"/>
      <c r="H838" s="332"/>
      <c r="I838" s="332"/>
      <c r="J838" s="332"/>
      <c r="K838" s="332"/>
      <c r="L838" s="332"/>
      <c r="M838" s="332"/>
      <c r="N838" s="954" t="s">
        <v>2</v>
      </c>
      <c r="O838" s="954"/>
    </row>
    <row r="839" spans="2:15" x14ac:dyDescent="0.35">
      <c r="B839" s="118" t="s">
        <v>87</v>
      </c>
      <c r="C839" s="332"/>
      <c r="D839" s="333"/>
      <c r="E839" s="332"/>
      <c r="F839" s="332"/>
      <c r="G839" s="332"/>
      <c r="H839" s="332"/>
      <c r="I839" s="332"/>
      <c r="J839" s="332"/>
      <c r="K839" s="332"/>
      <c r="L839" s="332"/>
      <c r="M839" s="332"/>
    </row>
    <row r="840" spans="2:15" x14ac:dyDescent="0.35">
      <c r="B840" s="144"/>
      <c r="C840" s="992">
        <v>2020</v>
      </c>
      <c r="D840" s="992"/>
      <c r="E840" s="992"/>
      <c r="F840" s="992">
        <v>2021</v>
      </c>
      <c r="G840" s="992"/>
      <c r="H840" s="992"/>
      <c r="I840" s="992">
        <v>2022</v>
      </c>
      <c r="J840" s="992"/>
      <c r="K840" s="992"/>
      <c r="L840" s="332"/>
      <c r="M840" s="332"/>
      <c r="N840" s="332"/>
      <c r="O840" s="332"/>
    </row>
    <row r="841" spans="2:15" x14ac:dyDescent="0.35">
      <c r="B841" s="15"/>
      <c r="C841" s="980" t="s">
        <v>49</v>
      </c>
      <c r="D841" s="983" t="s">
        <v>50</v>
      </c>
      <c r="E841" s="983"/>
      <c r="F841" s="980" t="s">
        <v>175</v>
      </c>
      <c r="G841" s="983" t="s">
        <v>50</v>
      </c>
      <c r="H841" s="983"/>
      <c r="I841" s="980" t="s">
        <v>175</v>
      </c>
      <c r="J841" s="983" t="s">
        <v>50</v>
      </c>
      <c r="K841" s="983"/>
      <c r="L841" s="332"/>
      <c r="M841" s="332"/>
      <c r="N841" s="332"/>
      <c r="O841" s="332"/>
    </row>
    <row r="842" spans="2:15" x14ac:dyDescent="0.35">
      <c r="B842" s="114"/>
      <c r="C842" s="981"/>
      <c r="D842" s="233" t="s">
        <v>71</v>
      </c>
      <c r="E842" s="141" t="s">
        <v>51</v>
      </c>
      <c r="F842" s="981"/>
      <c r="G842" s="233" t="s">
        <v>71</v>
      </c>
      <c r="H842" s="141" t="s">
        <v>51</v>
      </c>
      <c r="I842" s="981"/>
      <c r="J842" s="233" t="s">
        <v>71</v>
      </c>
      <c r="K842" s="141" t="s">
        <v>51</v>
      </c>
      <c r="L842" s="332"/>
      <c r="M842" s="332"/>
      <c r="N842" s="332"/>
      <c r="O842" s="332"/>
    </row>
    <row r="843" spans="2:15" x14ac:dyDescent="0.35">
      <c r="B843" s="271" t="s">
        <v>24</v>
      </c>
      <c r="C843" s="257">
        <v>35893</v>
      </c>
      <c r="D843" s="108">
        <v>266969099</v>
      </c>
      <c r="E843" s="305">
        <v>8.1609163365176335E-4</v>
      </c>
      <c r="F843" s="257">
        <v>46718</v>
      </c>
      <c r="G843" s="108">
        <v>287264067.69999999</v>
      </c>
      <c r="H843" s="305">
        <v>7.4184861163370248E-4</v>
      </c>
      <c r="I843" s="257">
        <v>76846</v>
      </c>
      <c r="J843" s="108">
        <v>313163441.68000001</v>
      </c>
      <c r="K843" s="305">
        <v>8.0515339319381699E-4</v>
      </c>
      <c r="L843" s="334"/>
      <c r="M843" s="334"/>
      <c r="N843" s="332"/>
      <c r="O843" s="332"/>
    </row>
    <row r="844" spans="2:15" x14ac:dyDescent="0.35">
      <c r="B844" s="306" t="s">
        <v>185</v>
      </c>
      <c r="C844" s="310">
        <v>25254</v>
      </c>
      <c r="D844" s="311">
        <v>191474396</v>
      </c>
      <c r="E844" s="312">
        <v>1.9091867148865989E-3</v>
      </c>
      <c r="F844" s="310">
        <v>33199</v>
      </c>
      <c r="G844" s="311">
        <v>246527532.69999999</v>
      </c>
      <c r="H844" s="312">
        <v>1.8991584658801925E-3</v>
      </c>
      <c r="I844" s="310">
        <v>40874</v>
      </c>
      <c r="J844" s="311">
        <v>205737586.81</v>
      </c>
      <c r="K844" s="312">
        <v>2.1306947440649102E-3</v>
      </c>
      <c r="L844" s="332"/>
      <c r="M844" s="332"/>
      <c r="N844" s="332"/>
      <c r="O844" s="332"/>
    </row>
    <row r="845" spans="2:15" x14ac:dyDescent="0.35">
      <c r="B845" s="277" t="s">
        <v>186</v>
      </c>
      <c r="C845" s="280">
        <v>7131</v>
      </c>
      <c r="D845" s="281">
        <v>10562419</v>
      </c>
      <c r="E845" s="315">
        <v>4.0249070006620938E-2</v>
      </c>
      <c r="F845" s="280">
        <v>12913</v>
      </c>
      <c r="G845" s="281">
        <v>22406942</v>
      </c>
      <c r="H845" s="315">
        <v>4.4766108400099217E-2</v>
      </c>
      <c r="I845" s="280">
        <v>33193</v>
      </c>
      <c r="J845" s="281">
        <v>52768218.259999998</v>
      </c>
      <c r="K845" s="315">
        <v>4.4353651554354202E-2</v>
      </c>
      <c r="L845" s="332"/>
      <c r="M845" s="332"/>
      <c r="N845" s="332"/>
      <c r="O845" s="332"/>
    </row>
    <row r="846" spans="2:15" ht="15.5" x14ac:dyDescent="0.35">
      <c r="B846" s="277" t="s">
        <v>208</v>
      </c>
      <c r="C846" s="280">
        <v>51</v>
      </c>
      <c r="D846" s="281">
        <v>2439224</v>
      </c>
      <c r="E846" s="315">
        <v>1.2809685007011962E-5</v>
      </c>
      <c r="F846" s="280">
        <v>5</v>
      </c>
      <c r="G846" s="281">
        <v>1539120</v>
      </c>
      <c r="H846" s="315">
        <v>7.8280169016699798E-6</v>
      </c>
      <c r="I846" s="280">
        <v>49</v>
      </c>
      <c r="J846" s="281">
        <v>1934773.75</v>
      </c>
      <c r="K846" s="315">
        <v>1.2162351763937301E-5</v>
      </c>
      <c r="L846" s="332"/>
      <c r="M846" s="332"/>
      <c r="N846" s="332"/>
      <c r="O846" s="332"/>
    </row>
    <row r="847" spans="2:15" x14ac:dyDescent="0.35">
      <c r="B847" s="316" t="s">
        <v>188</v>
      </c>
      <c r="C847" s="320">
        <v>3457</v>
      </c>
      <c r="D847" s="321">
        <v>62493060</v>
      </c>
      <c r="E847" s="322">
        <v>1.7283578651794583E-3</v>
      </c>
      <c r="F847" s="320">
        <v>601</v>
      </c>
      <c r="G847" s="321">
        <v>16790473</v>
      </c>
      <c r="H847" s="322">
        <v>2.7844372237266523E-4</v>
      </c>
      <c r="I847" s="320">
        <v>2730</v>
      </c>
      <c r="J847" s="321">
        <v>52722862.859999999</v>
      </c>
      <c r="K847" s="322">
        <v>8.0515339319381699E-4</v>
      </c>
      <c r="L847" s="332"/>
      <c r="M847" s="332"/>
      <c r="N847" s="332"/>
      <c r="O847" s="332"/>
    </row>
    <row r="848" spans="2:15" x14ac:dyDescent="0.35">
      <c r="B848" s="323" t="s">
        <v>189</v>
      </c>
      <c r="C848" s="327">
        <v>35842</v>
      </c>
      <c r="D848" s="328">
        <v>264529875</v>
      </c>
      <c r="E848" s="329">
        <v>1.9349570144768363E-3</v>
      </c>
      <c r="F848" s="327">
        <v>46713</v>
      </c>
      <c r="G848" s="328" t="s">
        <v>212</v>
      </c>
      <c r="H848" s="329">
        <v>1.4989990141060024E-3</v>
      </c>
      <c r="I848" s="327">
        <v>76797</v>
      </c>
      <c r="J848" s="328">
        <v>311228667.93000001</v>
      </c>
      <c r="K848" s="329">
        <v>1.3539341111458E-3</v>
      </c>
      <c r="L848" s="332"/>
      <c r="M848" s="332"/>
      <c r="N848" s="332"/>
      <c r="O848" s="332"/>
    </row>
    <row r="849" spans="2:15" ht="18" customHeight="1" x14ac:dyDescent="0.35">
      <c r="B849" s="330" t="s">
        <v>213</v>
      </c>
      <c r="C849" s="332"/>
      <c r="D849" s="333"/>
      <c r="E849" s="332"/>
      <c r="F849" s="332"/>
      <c r="G849" s="332"/>
      <c r="H849" s="332"/>
      <c r="I849" s="332"/>
      <c r="J849" s="332"/>
      <c r="K849" s="332"/>
      <c r="L849" s="332"/>
      <c r="M849" s="332"/>
      <c r="N849" s="332"/>
      <c r="O849" s="332"/>
    </row>
    <row r="850" spans="2:15" x14ac:dyDescent="0.35">
      <c r="B850" s="52" t="s">
        <v>214</v>
      </c>
      <c r="C850" s="332"/>
      <c r="D850" s="333"/>
      <c r="E850" s="332"/>
      <c r="F850" s="332"/>
      <c r="G850" s="332"/>
      <c r="H850" s="332"/>
      <c r="I850" s="332"/>
      <c r="J850" s="332"/>
      <c r="K850" s="332"/>
      <c r="L850" s="332"/>
      <c r="M850" s="332"/>
      <c r="N850" s="332"/>
      <c r="O850" s="332"/>
    </row>
    <row r="851" spans="2:15" x14ac:dyDescent="0.35">
      <c r="B851" s="34" t="s">
        <v>29</v>
      </c>
      <c r="C851" s="332"/>
      <c r="D851" s="333"/>
      <c r="E851" s="332"/>
      <c r="F851" s="332"/>
      <c r="G851" s="332"/>
      <c r="H851" s="332"/>
      <c r="I851" s="332"/>
      <c r="J851" s="332"/>
      <c r="K851" s="332"/>
      <c r="L851" s="332"/>
      <c r="M851" s="332"/>
      <c r="N851" s="332"/>
      <c r="O851" s="332"/>
    </row>
    <row r="852" spans="2:15" x14ac:dyDescent="0.35">
      <c r="J852" s="39"/>
      <c r="K852" s="270"/>
      <c r="L852" s="270"/>
    </row>
    <row r="853" spans="2:15" x14ac:dyDescent="0.35">
      <c r="B853" s="2" t="s">
        <v>215</v>
      </c>
      <c r="C853" s="15"/>
      <c r="E853" s="332"/>
      <c r="F853" s="332"/>
      <c r="G853" s="332"/>
      <c r="H853" s="332"/>
      <c r="I853" s="332"/>
      <c r="J853" s="332"/>
      <c r="K853" s="332"/>
      <c r="L853" s="332"/>
      <c r="M853" s="332"/>
      <c r="N853" s="332"/>
      <c r="O853" s="332"/>
    </row>
    <row r="854" spans="2:15" x14ac:dyDescent="0.35">
      <c r="B854" s="118" t="s">
        <v>87</v>
      </c>
    </row>
    <row r="855" spans="2:15" x14ac:dyDescent="0.35">
      <c r="B855" s="144"/>
      <c r="C855" s="982">
        <v>2017</v>
      </c>
      <c r="D855" s="982"/>
      <c r="E855" s="982"/>
      <c r="F855" s="982">
        <v>2018</v>
      </c>
      <c r="G855" s="982"/>
      <c r="H855" s="982"/>
      <c r="I855" s="982">
        <v>2019</v>
      </c>
      <c r="J855" s="982"/>
      <c r="K855" s="982"/>
    </row>
    <row r="856" spans="2:15" x14ac:dyDescent="0.35">
      <c r="B856" s="15"/>
      <c r="C856" s="980" t="s">
        <v>49</v>
      </c>
      <c r="D856" s="980" t="s">
        <v>50</v>
      </c>
      <c r="E856" s="980"/>
      <c r="F856" s="980" t="s">
        <v>49</v>
      </c>
      <c r="G856" s="980" t="s">
        <v>50</v>
      </c>
      <c r="H856" s="980"/>
      <c r="I856" s="980" t="s">
        <v>49</v>
      </c>
      <c r="J856" s="980" t="s">
        <v>50</v>
      </c>
      <c r="K856" s="980"/>
    </row>
    <row r="857" spans="2:15" x14ac:dyDescent="0.35">
      <c r="B857" s="154"/>
      <c r="C857" s="981"/>
      <c r="D857" s="233" t="s">
        <v>71</v>
      </c>
      <c r="E857" s="141" t="s">
        <v>51</v>
      </c>
      <c r="F857" s="981"/>
      <c r="G857" s="233" t="s">
        <v>71</v>
      </c>
      <c r="H857" s="141" t="s">
        <v>51</v>
      </c>
      <c r="I857" s="981"/>
      <c r="J857" s="233" t="s">
        <v>71</v>
      </c>
      <c r="K857" s="141" t="s">
        <v>51</v>
      </c>
    </row>
    <row r="858" spans="2:15" x14ac:dyDescent="0.35">
      <c r="B858" s="271" t="s">
        <v>24</v>
      </c>
      <c r="C858" s="257">
        <v>4642</v>
      </c>
      <c r="D858" s="108">
        <v>78286492</v>
      </c>
      <c r="E858" s="305">
        <v>3.2525254381581264E-4</v>
      </c>
      <c r="F858" s="257">
        <v>7736</v>
      </c>
      <c r="G858" s="108">
        <v>97327128</v>
      </c>
      <c r="H858" s="305">
        <v>4.01993129431938E-4</v>
      </c>
      <c r="I858" s="257">
        <v>15934</v>
      </c>
      <c r="J858" s="108">
        <v>161642174</v>
      </c>
      <c r="K858" s="305">
        <v>6.2460227036865404E-4</v>
      </c>
    </row>
    <row r="859" spans="2:15" ht="27" x14ac:dyDescent="0.35">
      <c r="B859" s="272" t="s">
        <v>193</v>
      </c>
      <c r="C859" s="275">
        <v>816</v>
      </c>
      <c r="D859" s="276">
        <v>24063621</v>
      </c>
      <c r="E859" s="312">
        <v>1.0908303244761477E-3</v>
      </c>
      <c r="F859" s="275">
        <v>812</v>
      </c>
      <c r="G859" s="276">
        <v>21129273</v>
      </c>
      <c r="H859" s="312">
        <v>9.4790692504489885E-4</v>
      </c>
      <c r="I859" s="275">
        <v>970</v>
      </c>
      <c r="J859" s="276">
        <v>34640732</v>
      </c>
      <c r="K859" s="312">
        <v>1.6774831023492081E-3</v>
      </c>
    </row>
    <row r="860" spans="2:15" ht="15.5" x14ac:dyDescent="0.35">
      <c r="B860" s="17" t="s">
        <v>216</v>
      </c>
      <c r="C860" s="282">
        <v>3782</v>
      </c>
      <c r="D860" s="102">
        <v>53911822</v>
      </c>
      <c r="E860" s="315">
        <v>2.4658416294959679E-4</v>
      </c>
      <c r="F860" s="282">
        <v>6924</v>
      </c>
      <c r="G860" s="102">
        <v>76250889</v>
      </c>
      <c r="H860" s="315">
        <v>3.4687722872689695E-4</v>
      </c>
      <c r="I860" s="282">
        <v>15010</v>
      </c>
      <c r="J860" s="102">
        <v>128256965</v>
      </c>
      <c r="K860" s="315">
        <v>5.3857405508146629E-4</v>
      </c>
    </row>
    <row r="861" spans="2:15" ht="26.5" x14ac:dyDescent="0.35">
      <c r="B861" s="335" t="s">
        <v>217</v>
      </c>
      <c r="C861" s="336" t="s">
        <v>34</v>
      </c>
      <c r="D861" s="337" t="s">
        <v>34</v>
      </c>
      <c r="E861" s="314" t="s">
        <v>34</v>
      </c>
      <c r="F861" s="336" t="s">
        <v>34</v>
      </c>
      <c r="G861" s="337" t="s">
        <v>34</v>
      </c>
      <c r="H861" s="314" t="s">
        <v>34</v>
      </c>
      <c r="I861" s="336" t="s">
        <v>34</v>
      </c>
      <c r="J861" s="338" t="s">
        <v>34</v>
      </c>
      <c r="K861" s="314" t="s">
        <v>34</v>
      </c>
    </row>
    <row r="862" spans="2:15" x14ac:dyDescent="0.35">
      <c r="B862" s="339" t="s">
        <v>196</v>
      </c>
      <c r="C862" s="340"/>
      <c r="D862" s="245"/>
      <c r="E862" s="341"/>
      <c r="F862" s="340"/>
      <c r="G862" s="245"/>
      <c r="H862" s="341"/>
      <c r="I862" s="340"/>
      <c r="J862" s="245"/>
      <c r="K862" s="341"/>
    </row>
    <row r="863" spans="2:15" x14ac:dyDescent="0.35">
      <c r="B863" s="17" t="s">
        <v>197</v>
      </c>
      <c r="C863" s="342">
        <v>3593</v>
      </c>
      <c r="D863" s="163">
        <v>29873953</v>
      </c>
      <c r="E863" s="315">
        <v>1.0577504003249783E-3</v>
      </c>
      <c r="F863" s="342">
        <v>6074</v>
      </c>
      <c r="G863" s="163">
        <v>40522066</v>
      </c>
      <c r="H863" s="315">
        <v>1.420759130408676E-3</v>
      </c>
      <c r="I863" s="342">
        <v>14564</v>
      </c>
      <c r="J863" s="102">
        <v>89906152</v>
      </c>
      <c r="K863" s="315">
        <v>2.3520146707735018E-3</v>
      </c>
    </row>
    <row r="864" spans="2:15" x14ac:dyDescent="0.35">
      <c r="B864" s="17" t="s">
        <v>198</v>
      </c>
      <c r="C864" s="278">
        <v>189</v>
      </c>
      <c r="D864" s="279">
        <v>24037869</v>
      </c>
      <c r="E864" s="315">
        <v>1.7414151520023176E-4</v>
      </c>
      <c r="F864" s="278">
        <v>850</v>
      </c>
      <c r="G864" s="279">
        <v>35728823</v>
      </c>
      <c r="H864" s="315">
        <v>2.5271623869770141E-4</v>
      </c>
      <c r="I864" s="278">
        <v>446</v>
      </c>
      <c r="J864" s="279">
        <v>38350813</v>
      </c>
      <c r="K864" s="315">
        <v>2.8204149001578215E-4</v>
      </c>
    </row>
    <row r="865" spans="2:15" x14ac:dyDescent="0.35">
      <c r="B865" s="211" t="s">
        <v>199</v>
      </c>
      <c r="C865" s="283" t="s">
        <v>34</v>
      </c>
      <c r="D865" s="284" t="s">
        <v>34</v>
      </c>
      <c r="E865" s="343" t="s">
        <v>34</v>
      </c>
      <c r="F865" s="283" t="s">
        <v>34</v>
      </c>
      <c r="G865" s="284" t="s">
        <v>34</v>
      </c>
      <c r="H865" s="343" t="s">
        <v>34</v>
      </c>
      <c r="I865" s="283" t="s">
        <v>34</v>
      </c>
      <c r="J865" s="343" t="s">
        <v>34</v>
      </c>
      <c r="K865" s="343" t="s">
        <v>34</v>
      </c>
    </row>
    <row r="866" spans="2:15" x14ac:dyDescent="0.35">
      <c r="B866" s="52" t="s">
        <v>200</v>
      </c>
      <c r="C866" s="344"/>
      <c r="D866" s="344"/>
      <c r="E866" s="333"/>
      <c r="F866" s="332"/>
      <c r="G866" s="332"/>
      <c r="H866" s="332"/>
      <c r="I866" s="332"/>
      <c r="J866" s="333"/>
      <c r="K866" s="291"/>
      <c r="L866" s="345"/>
      <c r="M866" s="345"/>
      <c r="N866" s="291"/>
      <c r="O866" s="346"/>
    </row>
    <row r="867" spans="2:15" x14ac:dyDescent="0.35">
      <c r="B867" s="52" t="s">
        <v>201</v>
      </c>
      <c r="C867" s="291"/>
      <c r="D867" s="291"/>
      <c r="E867" s="333"/>
      <c r="F867" s="332"/>
      <c r="G867" s="332"/>
      <c r="H867" s="332"/>
      <c r="I867" s="332"/>
      <c r="J867" s="333"/>
      <c r="K867" s="291"/>
      <c r="L867" s="345"/>
      <c r="M867" s="345"/>
      <c r="N867" s="291"/>
      <c r="O867" s="346"/>
    </row>
    <row r="868" spans="2:15" x14ac:dyDescent="0.35">
      <c r="B868" s="34" t="s">
        <v>29</v>
      </c>
      <c r="C868" s="291"/>
      <c r="D868" s="291"/>
      <c r="E868" s="333"/>
      <c r="F868" s="332"/>
      <c r="G868" s="332"/>
      <c r="H868" s="332"/>
      <c r="I868" s="332"/>
      <c r="J868" s="333"/>
      <c r="K868" s="291"/>
      <c r="L868" s="345"/>
      <c r="M868" s="345"/>
      <c r="N868" s="291"/>
      <c r="O868" s="346"/>
    </row>
    <row r="869" spans="2:15" x14ac:dyDescent="0.35">
      <c r="B869" s="34"/>
      <c r="C869" s="291"/>
      <c r="D869" s="291"/>
      <c r="E869" s="333"/>
      <c r="F869" s="332"/>
      <c r="G869" s="332"/>
      <c r="H869" s="332"/>
      <c r="I869" s="332"/>
      <c r="J869" s="333"/>
      <c r="K869" s="289" t="s">
        <v>44</v>
      </c>
      <c r="L869" s="345"/>
      <c r="M869" s="345"/>
      <c r="N869" s="291"/>
      <c r="O869" s="346"/>
    </row>
    <row r="870" spans="2:15" x14ac:dyDescent="0.35">
      <c r="B870" s="2" t="s">
        <v>218</v>
      </c>
      <c r="C870" s="291"/>
      <c r="D870" s="291"/>
      <c r="E870" s="291"/>
      <c r="F870" s="345"/>
      <c r="G870" s="345"/>
      <c r="H870" s="291"/>
      <c r="I870" s="345"/>
      <c r="J870" s="345"/>
      <c r="K870" s="291"/>
      <c r="L870" s="345"/>
      <c r="M870" s="345"/>
      <c r="N870" s="954" t="s">
        <v>2</v>
      </c>
      <c r="O870" s="954"/>
    </row>
    <row r="871" spans="2:15" x14ac:dyDescent="0.35">
      <c r="B871" s="118" t="s">
        <v>87</v>
      </c>
      <c r="C871" s="291"/>
      <c r="D871" s="291"/>
      <c r="E871" s="291"/>
      <c r="F871" s="345"/>
      <c r="G871" s="345"/>
      <c r="H871" s="291"/>
      <c r="I871" s="345"/>
      <c r="J871" s="345"/>
      <c r="K871" s="291"/>
      <c r="L871" s="345"/>
      <c r="M871" s="345"/>
    </row>
    <row r="872" spans="2:15" x14ac:dyDescent="0.35">
      <c r="B872" s="144"/>
      <c r="C872" s="982">
        <v>2020</v>
      </c>
      <c r="D872" s="982"/>
      <c r="E872" s="982"/>
      <c r="F872" s="982">
        <v>2021</v>
      </c>
      <c r="G872" s="982"/>
      <c r="H872" s="982"/>
      <c r="I872" s="982">
        <v>2022</v>
      </c>
      <c r="J872" s="982"/>
      <c r="K872" s="982"/>
      <c r="L872" s="345"/>
      <c r="M872" s="345"/>
      <c r="N872" s="291"/>
      <c r="O872" s="346"/>
    </row>
    <row r="873" spans="2:15" x14ac:dyDescent="0.35">
      <c r="B873" s="15"/>
      <c r="C873" s="980" t="s">
        <v>49</v>
      </c>
      <c r="D873" s="980" t="s">
        <v>50</v>
      </c>
      <c r="E873" s="980"/>
      <c r="F873" s="980" t="s">
        <v>175</v>
      </c>
      <c r="G873" s="980" t="s">
        <v>50</v>
      </c>
      <c r="H873" s="980"/>
      <c r="I873" s="980" t="s">
        <v>175</v>
      </c>
      <c r="J873" s="980" t="s">
        <v>50</v>
      </c>
      <c r="K873" s="980"/>
      <c r="L873" s="345"/>
      <c r="M873" s="345"/>
      <c r="N873" s="291"/>
      <c r="O873" s="346"/>
    </row>
    <row r="874" spans="2:15" x14ac:dyDescent="0.35">
      <c r="B874" s="154"/>
      <c r="C874" s="981"/>
      <c r="D874" s="233" t="s">
        <v>71</v>
      </c>
      <c r="E874" s="141" t="s">
        <v>51</v>
      </c>
      <c r="F874" s="981"/>
      <c r="G874" s="233" t="s">
        <v>71</v>
      </c>
      <c r="H874" s="141" t="s">
        <v>51</v>
      </c>
      <c r="I874" s="981"/>
      <c r="J874" s="233" t="s">
        <v>71</v>
      </c>
      <c r="K874" s="141" t="s">
        <v>51</v>
      </c>
      <c r="L874" s="345"/>
      <c r="M874" s="345"/>
      <c r="N874" s="291"/>
      <c r="O874" s="346"/>
    </row>
    <row r="875" spans="2:15" x14ac:dyDescent="0.35">
      <c r="B875" s="271" t="s">
        <v>24</v>
      </c>
      <c r="C875" s="257">
        <v>35893</v>
      </c>
      <c r="D875" s="108">
        <v>266969099</v>
      </c>
      <c r="E875" s="305">
        <v>8.1609163365176335E-4</v>
      </c>
      <c r="F875" s="257">
        <v>46718</v>
      </c>
      <c r="G875" s="108">
        <v>287264067.69999999</v>
      </c>
      <c r="H875" s="305">
        <v>7.4184861163370248E-4</v>
      </c>
      <c r="I875" s="257">
        <v>76846</v>
      </c>
      <c r="J875" s="108">
        <v>313163441.68000001</v>
      </c>
      <c r="K875" s="305">
        <v>8.0515339319381699E-4</v>
      </c>
      <c r="L875" s="345"/>
      <c r="M875" s="345"/>
      <c r="N875" s="291"/>
      <c r="O875" s="346"/>
    </row>
    <row r="876" spans="2:15" ht="27" x14ac:dyDescent="0.35">
      <c r="B876" s="272" t="s">
        <v>193</v>
      </c>
      <c r="C876" s="275">
        <v>1834</v>
      </c>
      <c r="D876" s="276">
        <v>32246636</v>
      </c>
      <c r="E876" s="347">
        <v>1.7645428829404196E-3</v>
      </c>
      <c r="F876" s="275">
        <v>1455</v>
      </c>
      <c r="G876" s="276">
        <v>26411801</v>
      </c>
      <c r="H876" s="347">
        <v>8.5796841750117184E-4</v>
      </c>
      <c r="I876" s="275">
        <v>2233</v>
      </c>
      <c r="J876" s="276">
        <v>41585877.890000001</v>
      </c>
      <c r="K876" s="347">
        <v>1.58191043594015E-3</v>
      </c>
      <c r="L876" s="345"/>
      <c r="M876" s="345"/>
      <c r="N876" s="291"/>
      <c r="O876" s="346"/>
    </row>
    <row r="877" spans="2:15" ht="15.5" x14ac:dyDescent="0.35">
      <c r="B877" s="17" t="s">
        <v>216</v>
      </c>
      <c r="C877" s="348">
        <v>33400</v>
      </c>
      <c r="D877" s="349">
        <v>233588136</v>
      </c>
      <c r="E877" s="350">
        <v>7.5629989621198688E-4</v>
      </c>
      <c r="F877" s="348">
        <v>44830</v>
      </c>
      <c r="G877" s="349">
        <v>257570014.56</v>
      </c>
      <c r="H877" s="350">
        <v>7.3108746877616486E-4</v>
      </c>
      <c r="I877" s="348">
        <v>74517</v>
      </c>
      <c r="J877" s="349">
        <v>271085101.76999998</v>
      </c>
      <c r="K877" s="350">
        <v>7.5553958751622605E-4</v>
      </c>
      <c r="L877" s="345"/>
      <c r="M877" s="345"/>
      <c r="N877" s="291"/>
      <c r="O877" s="346"/>
    </row>
    <row r="878" spans="2:15" ht="27" x14ac:dyDescent="0.35">
      <c r="B878" s="335" t="s">
        <v>219</v>
      </c>
      <c r="C878" s="336" t="s">
        <v>34</v>
      </c>
      <c r="D878" s="338" t="s">
        <v>34</v>
      </c>
      <c r="E878" s="338" t="s">
        <v>34</v>
      </c>
      <c r="F878" s="351">
        <v>433</v>
      </c>
      <c r="G878" s="352">
        <v>3282252.1399999997</v>
      </c>
      <c r="H878" s="350">
        <v>7.9426850729985088E-4</v>
      </c>
      <c r="I878" s="351">
        <v>100</v>
      </c>
      <c r="J878" s="352">
        <v>792935.32</v>
      </c>
      <c r="K878" s="350">
        <v>7.3338150928300099E-5</v>
      </c>
      <c r="L878" s="345"/>
      <c r="M878" s="345"/>
      <c r="N878" s="291"/>
      <c r="O878" s="346"/>
    </row>
    <row r="879" spans="2:15" x14ac:dyDescent="0.35">
      <c r="B879" s="339" t="s">
        <v>196</v>
      </c>
      <c r="C879" s="340"/>
      <c r="D879" s="245"/>
      <c r="E879" s="341"/>
      <c r="F879" s="340"/>
      <c r="G879" s="245"/>
      <c r="H879" s="341"/>
      <c r="I879" s="340"/>
      <c r="J879" s="245"/>
      <c r="K879" s="341"/>
      <c r="L879" s="345"/>
      <c r="M879" s="345"/>
      <c r="N879" s="291"/>
      <c r="O879" s="346"/>
    </row>
    <row r="880" spans="2:15" x14ac:dyDescent="0.35">
      <c r="B880" s="17" t="s">
        <v>197</v>
      </c>
      <c r="C880" s="342">
        <v>31899</v>
      </c>
      <c r="D880" s="102">
        <v>141912039</v>
      </c>
      <c r="E880" s="315">
        <v>1.1738106650154168E-3</v>
      </c>
      <c r="F880" s="280">
        <v>43693</v>
      </c>
      <c r="G880" s="281">
        <v>165861285.06</v>
      </c>
      <c r="H880" s="315">
        <v>1.1906493232576186E-3</v>
      </c>
      <c r="I880" s="280">
        <v>72497</v>
      </c>
      <c r="J880" s="281">
        <v>218137926.28</v>
      </c>
      <c r="K880" s="315">
        <v>1.7652050005941399E-3</v>
      </c>
      <c r="L880" s="345"/>
      <c r="M880" s="345"/>
      <c r="N880" s="291"/>
      <c r="O880" s="346"/>
    </row>
    <row r="881" spans="2:15" x14ac:dyDescent="0.35">
      <c r="B881" s="17" t="s">
        <v>198</v>
      </c>
      <c r="C881" s="278">
        <v>1501</v>
      </c>
      <c r="D881" s="279">
        <v>91676097</v>
      </c>
      <c r="E881" s="315">
        <v>6.8927283611206738E-4</v>
      </c>
      <c r="F881" s="280">
        <v>1137</v>
      </c>
      <c r="G881" s="281">
        <v>91708729.5</v>
      </c>
      <c r="H881" s="315">
        <v>6.3323295153837117E-4</v>
      </c>
      <c r="I881" s="280">
        <v>2116</v>
      </c>
      <c r="J881" s="281">
        <v>53439637.509999998</v>
      </c>
      <c r="K881" s="315">
        <v>2.3550261132599E-4</v>
      </c>
      <c r="L881" s="345"/>
      <c r="M881" s="345"/>
      <c r="N881" s="291"/>
      <c r="O881" s="346"/>
    </row>
    <row r="882" spans="2:15" x14ac:dyDescent="0.35">
      <c r="B882" s="211" t="s">
        <v>199</v>
      </c>
      <c r="C882" s="283" t="s">
        <v>34</v>
      </c>
      <c r="D882" s="343" t="s">
        <v>34</v>
      </c>
      <c r="E882" s="343" t="s">
        <v>34</v>
      </c>
      <c r="F882" s="285">
        <v>592</v>
      </c>
      <c r="G882" s="286">
        <v>1051710</v>
      </c>
      <c r="H882" s="353">
        <v>1.8017200683895892E-2</v>
      </c>
      <c r="I882" s="285">
        <v>1856</v>
      </c>
      <c r="J882" s="286">
        <v>1427787.17</v>
      </c>
      <c r="K882" s="353">
        <v>0.13402699722997999</v>
      </c>
      <c r="L882" s="345"/>
      <c r="M882" s="345"/>
      <c r="N882" s="291"/>
      <c r="O882" s="346"/>
    </row>
    <row r="883" spans="2:15" x14ac:dyDescent="0.35">
      <c r="B883" s="52" t="s">
        <v>200</v>
      </c>
      <c r="C883" s="291"/>
      <c r="D883" s="291"/>
      <c r="E883" s="291"/>
      <c r="F883" s="345"/>
      <c r="G883" s="345"/>
      <c r="H883" s="291"/>
      <c r="I883" s="345"/>
      <c r="J883" s="345"/>
      <c r="K883" s="291"/>
      <c r="L883" s="345"/>
      <c r="M883" s="345"/>
      <c r="N883" s="291"/>
      <c r="O883" s="346"/>
    </row>
    <row r="884" spans="2:15" x14ac:dyDescent="0.35">
      <c r="B884" s="52" t="s">
        <v>201</v>
      </c>
      <c r="C884" s="291"/>
      <c r="D884" s="291"/>
      <c r="E884" s="291"/>
      <c r="F884" s="345"/>
      <c r="G884" s="345"/>
      <c r="H884" s="291"/>
      <c r="I884" s="345"/>
      <c r="J884" s="345"/>
      <c r="K884" s="291"/>
      <c r="L884" s="345"/>
      <c r="M884" s="345"/>
      <c r="N884" s="291"/>
      <c r="O884" s="346"/>
    </row>
    <row r="885" spans="2:15" x14ac:dyDescent="0.35">
      <c r="B885" s="34" t="s">
        <v>29</v>
      </c>
      <c r="C885" s="291"/>
      <c r="D885" s="291"/>
      <c r="E885" s="291"/>
      <c r="F885" s="345"/>
      <c r="G885" s="345"/>
      <c r="H885" s="291"/>
      <c r="I885" s="345"/>
      <c r="J885" s="345"/>
      <c r="K885" s="291"/>
      <c r="L885" s="345"/>
      <c r="M885" s="345"/>
      <c r="N885" s="291"/>
      <c r="O885" s="346"/>
    </row>
    <row r="886" spans="2:15" x14ac:dyDescent="0.35">
      <c r="B886" s="15"/>
      <c r="C886" s="15"/>
    </row>
    <row r="887" spans="2:15" x14ac:dyDescent="0.35">
      <c r="B887" s="2" t="s">
        <v>220</v>
      </c>
    </row>
    <row r="888" spans="2:15" x14ac:dyDescent="0.35">
      <c r="B888" s="118" t="s">
        <v>111</v>
      </c>
    </row>
    <row r="889" spans="2:15" x14ac:dyDescent="0.35">
      <c r="B889" s="144"/>
      <c r="C889" s="982">
        <v>2017</v>
      </c>
      <c r="D889" s="982"/>
      <c r="E889" s="982"/>
      <c r="F889" s="982">
        <v>2018</v>
      </c>
      <c r="G889" s="982"/>
      <c r="H889" s="982"/>
      <c r="I889" s="982">
        <v>2019</v>
      </c>
      <c r="J889" s="982"/>
      <c r="K889" s="982"/>
    </row>
    <row r="890" spans="2:15" x14ac:dyDescent="0.35">
      <c r="B890" s="15"/>
      <c r="C890" s="980" t="s">
        <v>49</v>
      </c>
      <c r="D890" s="980" t="s">
        <v>50</v>
      </c>
      <c r="E890" s="980"/>
      <c r="F890" s="980" t="s">
        <v>49</v>
      </c>
      <c r="G890" s="980" t="s">
        <v>50</v>
      </c>
      <c r="H890" s="980"/>
      <c r="I890" s="980" t="s">
        <v>49</v>
      </c>
      <c r="J890" s="980" t="s">
        <v>50</v>
      </c>
      <c r="K890" s="980"/>
    </row>
    <row r="891" spans="2:15" x14ac:dyDescent="0.35">
      <c r="B891" s="114"/>
      <c r="C891" s="981"/>
      <c r="D891" s="233" t="s">
        <v>71</v>
      </c>
      <c r="E891" s="141" t="s">
        <v>51</v>
      </c>
      <c r="F891" s="981"/>
      <c r="G891" s="233" t="s">
        <v>71</v>
      </c>
      <c r="H891" s="141" t="s">
        <v>51</v>
      </c>
      <c r="I891" s="981"/>
      <c r="J891" s="233" t="s">
        <v>71</v>
      </c>
      <c r="K891" s="141" t="s">
        <v>51</v>
      </c>
    </row>
    <row r="892" spans="2:15" x14ac:dyDescent="0.35">
      <c r="B892" s="200" t="s">
        <v>203</v>
      </c>
      <c r="C892" s="259">
        <v>3249</v>
      </c>
      <c r="D892" s="354">
        <v>26376140</v>
      </c>
      <c r="E892" s="355">
        <v>1.3957048609283281E-4</v>
      </c>
      <c r="F892" s="259">
        <v>5333</v>
      </c>
      <c r="G892" s="354">
        <v>31379163</v>
      </c>
      <c r="H892" s="355">
        <v>1.6745857838164298E-4</v>
      </c>
      <c r="I892" s="259">
        <v>11892</v>
      </c>
      <c r="J892" s="354">
        <v>83949203</v>
      </c>
      <c r="K892" s="355">
        <v>4.0651987029974426E-4</v>
      </c>
    </row>
    <row r="893" spans="2:15" x14ac:dyDescent="0.35">
      <c r="B893" s="356" t="s">
        <v>204</v>
      </c>
      <c r="C893" s="357">
        <v>1165</v>
      </c>
      <c r="D893" s="358">
        <v>37774404</v>
      </c>
      <c r="E893" s="359">
        <v>9.3619961232508037E-4</v>
      </c>
      <c r="F893" s="357">
        <v>2209</v>
      </c>
      <c r="G893" s="358">
        <v>56882385</v>
      </c>
      <c r="H893" s="359">
        <v>1.3128889523402135E-3</v>
      </c>
      <c r="I893" s="357">
        <v>3771</v>
      </c>
      <c r="J893" s="358">
        <v>66060701</v>
      </c>
      <c r="K893" s="359">
        <v>1.5784823444460062E-3</v>
      </c>
    </row>
    <row r="894" spans="2:15" x14ac:dyDescent="0.35">
      <c r="B894" s="298" t="s">
        <v>205</v>
      </c>
      <c r="C894" s="360">
        <v>228</v>
      </c>
      <c r="D894" s="361">
        <v>14135948</v>
      </c>
      <c r="E894" s="362">
        <v>1.243810768813145E-3</v>
      </c>
      <c r="F894" s="360">
        <v>194</v>
      </c>
      <c r="G894" s="361">
        <v>9065580</v>
      </c>
      <c r="H894" s="362">
        <v>7.9517920180331356E-4</v>
      </c>
      <c r="I894" s="360">
        <v>271</v>
      </c>
      <c r="J894" s="361">
        <v>11632270</v>
      </c>
      <c r="K894" s="362">
        <v>1.1148016385960219E-3</v>
      </c>
    </row>
    <row r="895" spans="2:15" x14ac:dyDescent="0.35">
      <c r="B895" s="52" t="s">
        <v>206</v>
      </c>
      <c r="D895" s="39"/>
      <c r="E895" s="39"/>
      <c r="F895" s="39"/>
      <c r="G895" s="39"/>
      <c r="H895" s="39"/>
      <c r="I895" s="39"/>
      <c r="J895" s="39"/>
      <c r="K895" s="39"/>
      <c r="L895" s="39"/>
      <c r="M895" s="39"/>
      <c r="N895" s="39"/>
      <c r="O895" s="270"/>
    </row>
    <row r="896" spans="2:15" x14ac:dyDescent="0.35">
      <c r="B896" s="34" t="s">
        <v>29</v>
      </c>
      <c r="D896" s="39"/>
      <c r="E896" s="39"/>
      <c r="F896" s="39"/>
      <c r="G896" s="39"/>
      <c r="H896" s="39"/>
      <c r="I896" s="39"/>
      <c r="J896" s="39"/>
      <c r="K896" s="39"/>
      <c r="L896" s="39"/>
      <c r="M896" s="39"/>
      <c r="N896" s="39"/>
      <c r="O896" s="270"/>
    </row>
    <row r="897" spans="2:15" x14ac:dyDescent="0.35">
      <c r="B897" s="34"/>
      <c r="D897" s="39"/>
      <c r="E897" s="39"/>
      <c r="F897" s="39"/>
      <c r="G897" s="39"/>
      <c r="H897" s="39"/>
      <c r="I897" s="39"/>
      <c r="J897" s="39"/>
      <c r="K897" s="39"/>
      <c r="L897" s="39"/>
      <c r="M897" s="39"/>
      <c r="N897" s="39"/>
      <c r="O897" s="270"/>
    </row>
    <row r="898" spans="2:15" x14ac:dyDescent="0.35">
      <c r="B898" s="2" t="s">
        <v>221</v>
      </c>
      <c r="D898" s="39"/>
      <c r="E898" s="39"/>
      <c r="F898" s="39"/>
      <c r="G898" s="39"/>
      <c r="H898" s="39"/>
      <c r="I898" s="39"/>
      <c r="J898" s="39"/>
      <c r="K898" s="39"/>
      <c r="L898" s="39"/>
      <c r="M898" s="39"/>
      <c r="N898" s="954" t="s">
        <v>2</v>
      </c>
      <c r="O898" s="954"/>
    </row>
    <row r="899" spans="2:15" x14ac:dyDescent="0.35">
      <c r="B899" s="118" t="s">
        <v>111</v>
      </c>
      <c r="D899" s="39"/>
      <c r="E899" s="39"/>
      <c r="F899" s="39"/>
      <c r="G899" s="39"/>
      <c r="H899" s="39"/>
      <c r="I899" s="39"/>
      <c r="J899" s="39"/>
      <c r="K899" s="39"/>
      <c r="L899" s="39"/>
      <c r="M899" s="39"/>
    </row>
    <row r="900" spans="2:15" x14ac:dyDescent="0.35">
      <c r="B900" s="144"/>
      <c r="C900" s="982">
        <v>2020</v>
      </c>
      <c r="D900" s="982"/>
      <c r="E900" s="982"/>
      <c r="F900" s="982">
        <v>2021</v>
      </c>
      <c r="G900" s="982"/>
      <c r="H900" s="982"/>
      <c r="I900" s="982">
        <v>2022</v>
      </c>
      <c r="J900" s="982"/>
      <c r="K900" s="982"/>
      <c r="L900" s="39"/>
      <c r="M900" s="39"/>
      <c r="N900" s="39"/>
      <c r="O900" s="270"/>
    </row>
    <row r="901" spans="2:15" x14ac:dyDescent="0.35">
      <c r="B901" s="15"/>
      <c r="C901" s="980" t="s">
        <v>49</v>
      </c>
      <c r="D901" s="980" t="s">
        <v>50</v>
      </c>
      <c r="E901" s="980"/>
      <c r="F901" s="980" t="s">
        <v>175</v>
      </c>
      <c r="G901" s="980" t="s">
        <v>50</v>
      </c>
      <c r="H901" s="980"/>
      <c r="I901" s="980" t="s">
        <v>175</v>
      </c>
      <c r="J901" s="980" t="s">
        <v>50</v>
      </c>
      <c r="K901" s="980"/>
      <c r="L901" s="39"/>
      <c r="M901" s="39"/>
      <c r="N901" s="39"/>
      <c r="O901" s="270"/>
    </row>
    <row r="902" spans="2:15" x14ac:dyDescent="0.35">
      <c r="B902" s="114"/>
      <c r="C902" s="981"/>
      <c r="D902" s="233" t="s">
        <v>71</v>
      </c>
      <c r="E902" s="141" t="s">
        <v>51</v>
      </c>
      <c r="F902" s="981"/>
      <c r="G902" s="233" t="s">
        <v>71</v>
      </c>
      <c r="H902" s="141" t="s">
        <v>51</v>
      </c>
      <c r="I902" s="981"/>
      <c r="J902" s="233" t="s">
        <v>71</v>
      </c>
      <c r="K902" s="141" t="s">
        <v>51</v>
      </c>
      <c r="L902" s="39"/>
      <c r="M902" s="39"/>
      <c r="N902" s="39"/>
      <c r="O902" s="270"/>
    </row>
    <row r="903" spans="2:15" x14ac:dyDescent="0.35">
      <c r="B903" s="200" t="s">
        <v>203</v>
      </c>
      <c r="C903" s="259">
        <v>26596</v>
      </c>
      <c r="D903" s="260">
        <v>120441079</v>
      </c>
      <c r="E903" s="355">
        <v>4.208640309119592E-4</v>
      </c>
      <c r="F903" s="261">
        <v>33809</v>
      </c>
      <c r="G903" s="262">
        <v>137964082.49000001</v>
      </c>
      <c r="H903" s="355">
        <v>4.2880283780173233E-4</v>
      </c>
      <c r="I903" s="261">
        <v>60252</v>
      </c>
      <c r="J903" s="262">
        <v>177471811.33000001</v>
      </c>
      <c r="K903" s="355">
        <v>5.6021397772834495E-4</v>
      </c>
      <c r="L903" s="39"/>
      <c r="M903" s="39"/>
      <c r="N903" s="39"/>
      <c r="O903" s="270"/>
    </row>
    <row r="904" spans="2:15" x14ac:dyDescent="0.35">
      <c r="B904" s="356" t="s">
        <v>204</v>
      </c>
      <c r="C904" s="357">
        <v>9044</v>
      </c>
      <c r="D904" s="363">
        <v>111147563</v>
      </c>
      <c r="E904" s="359">
        <v>3.3374711627504891E-3</v>
      </c>
      <c r="F904" s="340">
        <v>12213</v>
      </c>
      <c r="G904" s="245">
        <v>129683804.20999999</v>
      </c>
      <c r="H904" s="359">
        <v>3.2154817524987734E-3</v>
      </c>
      <c r="I904" s="340">
        <v>15470</v>
      </c>
      <c r="J904" s="245">
        <v>107925940.03</v>
      </c>
      <c r="K904" s="359">
        <v>2.7905141391134799E-3</v>
      </c>
      <c r="L904" s="39"/>
      <c r="M904" s="39"/>
      <c r="N904" s="39"/>
      <c r="O904" s="270"/>
    </row>
    <row r="905" spans="2:15" x14ac:dyDescent="0.35">
      <c r="B905" s="298" t="s">
        <v>205</v>
      </c>
      <c r="C905" s="360">
        <v>253</v>
      </c>
      <c r="D905" s="364">
        <v>35380457</v>
      </c>
      <c r="E905" s="362">
        <v>4.6233242883955347E-3</v>
      </c>
      <c r="F905" s="365">
        <v>696</v>
      </c>
      <c r="G905" s="366">
        <v>19616181</v>
      </c>
      <c r="H905" s="362">
        <v>7.7984920342887693E-4</v>
      </c>
      <c r="I905" s="365">
        <v>1124</v>
      </c>
      <c r="J905" s="366">
        <v>27765690.32</v>
      </c>
      <c r="K905" s="362">
        <v>8.2932447312911801E-4</v>
      </c>
      <c r="L905" s="39"/>
      <c r="M905" s="39"/>
      <c r="N905" s="39"/>
      <c r="O905" s="270"/>
    </row>
    <row r="906" spans="2:15" x14ac:dyDescent="0.35">
      <c r="B906" s="52" t="s">
        <v>206</v>
      </c>
      <c r="D906" s="39"/>
      <c r="E906" s="39"/>
      <c r="F906" s="39"/>
      <c r="G906" s="39"/>
      <c r="H906" s="39"/>
      <c r="I906" s="39"/>
      <c r="J906" s="39"/>
      <c r="K906" s="39"/>
      <c r="L906" s="39"/>
      <c r="M906" s="39"/>
      <c r="N906" s="39"/>
      <c r="O906" s="270"/>
    </row>
    <row r="907" spans="2:15" x14ac:dyDescent="0.35">
      <c r="B907" s="34" t="s">
        <v>29</v>
      </c>
      <c r="D907" s="39"/>
      <c r="E907" s="39"/>
      <c r="F907" s="39"/>
      <c r="G907" s="39"/>
      <c r="H907" s="39"/>
      <c r="I907" s="39"/>
      <c r="J907" s="39"/>
      <c r="K907" s="39"/>
      <c r="L907" s="39"/>
      <c r="M907" s="39"/>
      <c r="N907" s="39"/>
      <c r="O907" s="270"/>
    </row>
    <row r="908" spans="2:15" x14ac:dyDescent="0.35">
      <c r="O908" s="39"/>
    </row>
    <row r="909" spans="2:15" x14ac:dyDescent="0.35">
      <c r="B909" s="2" t="s">
        <v>222</v>
      </c>
      <c r="J909" s="39"/>
      <c r="K909" s="270"/>
      <c r="L909" s="270"/>
      <c r="O909" s="39"/>
    </row>
    <row r="910" spans="2:15" x14ac:dyDescent="0.35">
      <c r="B910" s="118" t="s">
        <v>166</v>
      </c>
    </row>
    <row r="911" spans="2:15" x14ac:dyDescent="0.35">
      <c r="B911" s="197"/>
      <c r="C911" s="220">
        <v>2017</v>
      </c>
      <c r="D911" s="220">
        <v>2018</v>
      </c>
      <c r="E911" s="220">
        <v>2019</v>
      </c>
      <c r="F911" s="220">
        <v>2020</v>
      </c>
      <c r="G911" s="220">
        <v>2021</v>
      </c>
      <c r="H911" s="220">
        <v>2022</v>
      </c>
    </row>
    <row r="912" spans="2:15" x14ac:dyDescent="0.35">
      <c r="B912" s="200" t="s">
        <v>49</v>
      </c>
      <c r="C912" s="109">
        <v>4642</v>
      </c>
      <c r="D912" s="109">
        <v>7736</v>
      </c>
      <c r="E912" s="109">
        <v>15934</v>
      </c>
      <c r="F912" s="109">
        <v>35893</v>
      </c>
      <c r="G912" s="109">
        <v>46718</v>
      </c>
      <c r="H912" s="109">
        <v>76846</v>
      </c>
    </row>
    <row r="913" spans="2:15" x14ac:dyDescent="0.35">
      <c r="B913" s="222" t="s">
        <v>223</v>
      </c>
      <c r="C913" s="367">
        <v>1.1994801047025719E-3</v>
      </c>
      <c r="D913" s="367">
        <v>1.9160229150000125E-3</v>
      </c>
      <c r="E913" s="367">
        <v>3.747968301982655E-3</v>
      </c>
      <c r="F913" s="367">
        <v>8.0067903685626454E-3</v>
      </c>
      <c r="G913" s="367">
        <v>9.6461566140217392E-3</v>
      </c>
      <c r="H913" s="367">
        <v>1.48996775583825E-2</v>
      </c>
    </row>
    <row r="914" spans="2:15" x14ac:dyDescent="0.35">
      <c r="B914" s="221" t="s">
        <v>50</v>
      </c>
      <c r="C914" s="103">
        <v>78286492</v>
      </c>
      <c r="D914" s="103">
        <v>97327128</v>
      </c>
      <c r="E914" s="103">
        <v>161642174</v>
      </c>
      <c r="F914" s="103">
        <v>266969099</v>
      </c>
      <c r="G914" s="103">
        <v>287264067.69999999</v>
      </c>
      <c r="H914" s="103">
        <v>313163441.68000001</v>
      </c>
    </row>
    <row r="915" spans="2:15" x14ac:dyDescent="0.35">
      <c r="B915" s="225" t="s">
        <v>224</v>
      </c>
      <c r="C915" s="368">
        <v>3.2525254381581264E-4</v>
      </c>
      <c r="D915" s="368">
        <v>4.01993129431938E-4</v>
      </c>
      <c r="E915" s="368">
        <v>6.2460227036865404E-4</v>
      </c>
      <c r="F915" s="368">
        <v>8.1609163365176335E-4</v>
      </c>
      <c r="G915" s="368">
        <v>7.4184861163370248E-4</v>
      </c>
      <c r="H915" s="368">
        <v>8.0515339319381699E-4</v>
      </c>
    </row>
    <row r="916" spans="2:15" x14ac:dyDescent="0.35">
      <c r="B916" s="323" t="s">
        <v>6</v>
      </c>
      <c r="C916" s="328">
        <v>16864.819474364496</v>
      </c>
      <c r="D916" s="328">
        <v>12581.066184074458</v>
      </c>
      <c r="E916" s="328">
        <v>10144.481862683569</v>
      </c>
      <c r="F916" s="328">
        <v>7437.9154431226143</v>
      </c>
      <c r="G916" s="328">
        <v>6148.8948092812188</v>
      </c>
      <c r="H916" s="328">
        <v>4075.20810035656</v>
      </c>
      <c r="I916" s="15"/>
    </row>
    <row r="917" spans="2:15" x14ac:dyDescent="0.35">
      <c r="B917" s="34" t="s">
        <v>29</v>
      </c>
      <c r="C917" s="15"/>
      <c r="D917" s="15"/>
      <c r="E917" s="15"/>
      <c r="F917" s="15"/>
      <c r="G917" s="15"/>
      <c r="H917" s="15"/>
    </row>
    <row r="919" spans="2:15" x14ac:dyDescent="0.35">
      <c r="B919" s="2" t="s">
        <v>225</v>
      </c>
      <c r="C919" s="218"/>
      <c r="D919" s="218"/>
      <c r="N919" s="954" t="s">
        <v>2</v>
      </c>
      <c r="O919" s="954"/>
    </row>
    <row r="920" spans="2:15" x14ac:dyDescent="0.35">
      <c r="B920" s="118" t="s">
        <v>149</v>
      </c>
      <c r="C920" s="218"/>
      <c r="D920" s="218"/>
    </row>
    <row r="921" spans="2:15" x14ac:dyDescent="0.35">
      <c r="B921" s="369"/>
      <c r="C921" s="982">
        <v>2017</v>
      </c>
      <c r="D921" s="982"/>
      <c r="E921" s="982">
        <v>2018</v>
      </c>
      <c r="F921" s="982"/>
      <c r="G921" s="982">
        <v>2019</v>
      </c>
      <c r="H921" s="982"/>
      <c r="I921" s="982">
        <v>2020</v>
      </c>
      <c r="J921" s="982"/>
      <c r="K921" s="982">
        <v>2021</v>
      </c>
      <c r="L921" s="982"/>
      <c r="M921" s="982">
        <v>2022</v>
      </c>
      <c r="N921" s="982"/>
      <c r="O921" s="196"/>
    </row>
    <row r="922" spans="2:15" x14ac:dyDescent="0.35">
      <c r="B922" s="370"/>
      <c r="C922" s="256" t="s">
        <v>49</v>
      </c>
      <c r="D922" s="256" t="s">
        <v>50</v>
      </c>
      <c r="E922" s="256" t="s">
        <v>49</v>
      </c>
      <c r="F922" s="256" t="s">
        <v>50</v>
      </c>
      <c r="G922" s="256" t="s">
        <v>49</v>
      </c>
      <c r="H922" s="256" t="s">
        <v>50</v>
      </c>
      <c r="I922" s="256" t="s">
        <v>49</v>
      </c>
      <c r="J922" s="256" t="s">
        <v>50</v>
      </c>
      <c r="K922" s="256" t="s">
        <v>49</v>
      </c>
      <c r="L922" s="256" t="s">
        <v>50</v>
      </c>
      <c r="M922" s="256" t="s">
        <v>49</v>
      </c>
      <c r="N922" s="256" t="s">
        <v>50</v>
      </c>
    </row>
    <row r="923" spans="2:15" x14ac:dyDescent="0.35">
      <c r="B923" s="371" t="s">
        <v>226</v>
      </c>
      <c r="C923" s="259">
        <v>3803</v>
      </c>
      <c r="D923" s="260">
        <v>42008522</v>
      </c>
      <c r="E923" s="354">
        <v>5525</v>
      </c>
      <c r="F923" s="260">
        <v>51069661</v>
      </c>
      <c r="G923" s="354">
        <v>13769</v>
      </c>
      <c r="H923" s="260">
        <v>98525485</v>
      </c>
      <c r="I923" s="354">
        <v>28211</v>
      </c>
      <c r="J923" s="260">
        <v>87061255</v>
      </c>
      <c r="K923" s="372">
        <v>35865</v>
      </c>
      <c r="L923" s="262">
        <v>87370131</v>
      </c>
      <c r="M923" s="372">
        <v>57443</v>
      </c>
      <c r="N923" s="262">
        <v>120006990.42</v>
      </c>
      <c r="O923" s="196"/>
    </row>
    <row r="924" spans="2:15" x14ac:dyDescent="0.35">
      <c r="B924" s="373" t="s">
        <v>9</v>
      </c>
      <c r="C924" s="146">
        <v>81.925894011202075</v>
      </c>
      <c r="D924" s="242">
        <v>53.659987728151101</v>
      </c>
      <c r="E924" s="159">
        <v>71.419338159255432</v>
      </c>
      <c r="F924" s="242">
        <v>52.472175075380832</v>
      </c>
      <c r="G924" s="159">
        <v>86.412702397389225</v>
      </c>
      <c r="H924" s="242">
        <v>60.952833386168138</v>
      </c>
      <c r="I924" s="159">
        <v>78.597498119410474</v>
      </c>
      <c r="J924" s="242">
        <v>32.610985813006025</v>
      </c>
      <c r="K924" s="159">
        <v>76.769125390641719</v>
      </c>
      <c r="L924" s="242">
        <v>30.414570015503546</v>
      </c>
      <c r="M924" s="159">
        <v>74.750800301902501</v>
      </c>
      <c r="N924" s="242">
        <v>38.320881191051299</v>
      </c>
    </row>
    <row r="925" spans="2:15" x14ac:dyDescent="0.35">
      <c r="B925" s="374" t="s">
        <v>177</v>
      </c>
      <c r="C925" s="357">
        <v>57</v>
      </c>
      <c r="D925" s="363">
        <v>1304143</v>
      </c>
      <c r="E925" s="358">
        <v>151</v>
      </c>
      <c r="F925" s="363">
        <v>485131</v>
      </c>
      <c r="G925" s="358">
        <v>125</v>
      </c>
      <c r="H925" s="363">
        <v>3438923</v>
      </c>
      <c r="I925" s="358">
        <v>203</v>
      </c>
      <c r="J925" s="363">
        <v>3377807</v>
      </c>
      <c r="K925" s="12">
        <v>875</v>
      </c>
      <c r="L925" s="245">
        <v>5387861.5300000003</v>
      </c>
      <c r="M925" s="12">
        <v>179</v>
      </c>
      <c r="N925" s="245">
        <v>2838370.84</v>
      </c>
      <c r="O925" s="196"/>
    </row>
    <row r="926" spans="2:15" x14ac:dyDescent="0.35">
      <c r="B926" s="373" t="s">
        <v>9</v>
      </c>
      <c r="C926" s="146">
        <v>1.2279190004308489</v>
      </c>
      <c r="D926" s="242">
        <v>1.6658595457310823</v>
      </c>
      <c r="E926" s="159">
        <v>1.9519131334022752</v>
      </c>
      <c r="F926" s="242">
        <v>0.49845403842595659</v>
      </c>
      <c r="G926" s="159">
        <v>1.6158221302998967</v>
      </c>
      <c r="H926" s="242">
        <v>2.1274911830869088</v>
      </c>
      <c r="I926" s="159">
        <v>0.56556988827905164</v>
      </c>
      <c r="J926" s="242">
        <v>1.265242686382966</v>
      </c>
      <c r="K926" s="159">
        <v>1.8729397662571174</v>
      </c>
      <c r="L926" s="242">
        <v>1.8755779562471191</v>
      </c>
      <c r="M926" s="159">
        <v>0.23293339926606499</v>
      </c>
      <c r="N926" s="242">
        <v>0.90635446614497694</v>
      </c>
    </row>
    <row r="927" spans="2:15" x14ac:dyDescent="0.35">
      <c r="B927" s="374" t="s">
        <v>227</v>
      </c>
      <c r="C927" s="357">
        <v>464</v>
      </c>
      <c r="D927" s="363">
        <v>32966084</v>
      </c>
      <c r="E927" s="358">
        <v>1037</v>
      </c>
      <c r="F927" s="363">
        <v>40250639</v>
      </c>
      <c r="G927" s="358">
        <v>1534</v>
      </c>
      <c r="H927" s="363">
        <v>56514755</v>
      </c>
      <c r="I927" s="358">
        <v>5731</v>
      </c>
      <c r="J927" s="363">
        <v>157318883</v>
      </c>
      <c r="K927" s="12">
        <v>8523</v>
      </c>
      <c r="L927" s="245">
        <v>168094274.16999999</v>
      </c>
      <c r="M927" s="12">
        <v>16991</v>
      </c>
      <c r="N927" s="245">
        <v>148732202.53</v>
      </c>
      <c r="O927" s="196"/>
    </row>
    <row r="928" spans="2:15" x14ac:dyDescent="0.35">
      <c r="B928" s="373" t="s">
        <v>9</v>
      </c>
      <c r="C928" s="146">
        <v>9.9956915122791887</v>
      </c>
      <c r="D928" s="242">
        <v>42.109542984759109</v>
      </c>
      <c r="E928" s="159">
        <v>13.404860392967944</v>
      </c>
      <c r="F928" s="242">
        <v>41.356032821599335</v>
      </c>
      <c r="G928" s="159">
        <v>19.829369183040331</v>
      </c>
      <c r="H928" s="242">
        <v>34.962877324329973</v>
      </c>
      <c r="I928" s="159">
        <v>15.966901624272142</v>
      </c>
      <c r="J928" s="242">
        <v>58.927749911610562</v>
      </c>
      <c r="K928" s="159">
        <v>18.243503574639323</v>
      </c>
      <c r="L928" s="242">
        <v>58.515593515004724</v>
      </c>
      <c r="M928" s="159">
        <v>22.110454675584901</v>
      </c>
      <c r="N928" s="242">
        <v>47.493475525786003</v>
      </c>
    </row>
    <row r="929" spans="2:15" ht="15.5" x14ac:dyDescent="0.35">
      <c r="B929" s="374" t="s">
        <v>228</v>
      </c>
      <c r="C929" s="357">
        <v>318</v>
      </c>
      <c r="D929" s="363">
        <v>2007743</v>
      </c>
      <c r="E929" s="358">
        <v>1023</v>
      </c>
      <c r="F929" s="363">
        <v>5521697</v>
      </c>
      <c r="G929" s="358">
        <v>506</v>
      </c>
      <c r="H929" s="363">
        <v>3163011</v>
      </c>
      <c r="I929" s="358">
        <v>1748</v>
      </c>
      <c r="J929" s="363">
        <v>19211154</v>
      </c>
      <c r="K929" s="12">
        <v>1455</v>
      </c>
      <c r="L929" s="245">
        <v>26411801</v>
      </c>
      <c r="M929" s="12">
        <v>2233</v>
      </c>
      <c r="N929" s="245">
        <v>41585877.890000001</v>
      </c>
    </row>
    <row r="930" spans="2:15" x14ac:dyDescent="0.35">
      <c r="B930" s="375" t="s">
        <v>9</v>
      </c>
      <c r="C930" s="251">
        <v>6.850495476087894</v>
      </c>
      <c r="D930" s="376">
        <v>2.564609741358701</v>
      </c>
      <c r="E930" s="377">
        <v>13.223888314374355</v>
      </c>
      <c r="F930" s="376">
        <v>5.6733380645938709</v>
      </c>
      <c r="G930" s="377">
        <v>3.175599347307644</v>
      </c>
      <c r="H930" s="376">
        <v>1.9567981064149758</v>
      </c>
      <c r="I930" s="377">
        <v>4.8700303680383357</v>
      </c>
      <c r="J930" s="376">
        <v>7.1960215890004564</v>
      </c>
      <c r="K930" s="377">
        <v>3.1144312684618347</v>
      </c>
      <c r="L930" s="376">
        <v>9.1942585132446073</v>
      </c>
      <c r="M930" s="377">
        <v>2.9058116232464899</v>
      </c>
      <c r="N930" s="376">
        <v>13.279288817017701</v>
      </c>
    </row>
    <row r="931" spans="2:15" x14ac:dyDescent="0.35">
      <c r="B931" s="984" t="s">
        <v>229</v>
      </c>
      <c r="C931" s="959"/>
      <c r="D931" s="959"/>
      <c r="E931" s="959"/>
      <c r="F931" s="959"/>
      <c r="G931" s="959"/>
      <c r="H931" s="959"/>
      <c r="I931" s="985"/>
    </row>
    <row r="932" spans="2:15" x14ac:dyDescent="0.35">
      <c r="B932" s="34" t="s">
        <v>29</v>
      </c>
      <c r="C932" s="39"/>
      <c r="D932" s="39"/>
    </row>
    <row r="934" spans="2:15" x14ac:dyDescent="0.35">
      <c r="B934" s="1" t="s">
        <v>230</v>
      </c>
      <c r="C934" s="39"/>
      <c r="D934" s="39"/>
      <c r="E934" s="39"/>
      <c r="F934" s="39"/>
      <c r="G934" s="39"/>
      <c r="H934" s="39"/>
      <c r="I934" s="39"/>
      <c r="J934" s="39"/>
      <c r="K934" s="39"/>
      <c r="L934" s="39"/>
      <c r="M934" s="39"/>
      <c r="N934" s="39"/>
      <c r="O934" s="39"/>
    </row>
    <row r="935" spans="2:15" x14ac:dyDescent="0.35">
      <c r="B935" s="2" t="s">
        <v>231</v>
      </c>
      <c r="C935" s="39"/>
      <c r="D935" s="39"/>
      <c r="E935" s="39"/>
      <c r="F935" s="39"/>
      <c r="G935" s="39"/>
      <c r="H935" s="39"/>
      <c r="I935" s="39"/>
      <c r="J935" s="39"/>
      <c r="K935" s="954" t="s">
        <v>2</v>
      </c>
      <c r="L935" s="954"/>
    </row>
    <row r="936" spans="2:15" x14ac:dyDescent="0.35">
      <c r="B936" s="118" t="s">
        <v>232</v>
      </c>
      <c r="C936" s="39"/>
      <c r="D936" s="69"/>
      <c r="E936" s="39"/>
      <c r="F936" s="39"/>
      <c r="G936" s="39"/>
      <c r="H936" s="39"/>
      <c r="I936" s="39"/>
      <c r="J936" s="39"/>
    </row>
    <row r="937" spans="2:15" x14ac:dyDescent="0.35">
      <c r="B937" s="369"/>
      <c r="C937" s="992">
        <v>2017</v>
      </c>
      <c r="D937" s="992"/>
      <c r="E937" s="992">
        <v>2018</v>
      </c>
      <c r="F937" s="992"/>
      <c r="G937" s="992">
        <v>2019</v>
      </c>
      <c r="H937" s="992"/>
      <c r="I937" s="992">
        <v>2020</v>
      </c>
      <c r="J937" s="992"/>
      <c r="K937" s="992">
        <v>2021</v>
      </c>
      <c r="L937" s="992"/>
      <c r="M937" s="992">
        <v>2022</v>
      </c>
      <c r="N937" s="992"/>
      <c r="O937" s="15"/>
    </row>
    <row r="938" spans="2:15" x14ac:dyDescent="0.35">
      <c r="B938" s="370"/>
      <c r="C938" s="378" t="s">
        <v>49</v>
      </c>
      <c r="D938" s="378" t="s">
        <v>71</v>
      </c>
      <c r="E938" s="378" t="s">
        <v>49</v>
      </c>
      <c r="F938" s="378" t="s">
        <v>71</v>
      </c>
      <c r="G938" s="378" t="s">
        <v>49</v>
      </c>
      <c r="H938" s="378" t="s">
        <v>71</v>
      </c>
      <c r="I938" s="378" t="s">
        <v>49</v>
      </c>
      <c r="J938" s="378" t="s">
        <v>71</v>
      </c>
      <c r="K938" s="378" t="s">
        <v>175</v>
      </c>
      <c r="L938" s="378" t="s">
        <v>71</v>
      </c>
      <c r="M938" s="378" t="s">
        <v>175</v>
      </c>
      <c r="N938" s="378" t="s">
        <v>71</v>
      </c>
      <c r="O938" s="15"/>
    </row>
    <row r="939" spans="2:15" x14ac:dyDescent="0.35">
      <c r="B939" s="28" t="s">
        <v>24</v>
      </c>
      <c r="C939" s="257">
        <v>4091.3301270000002</v>
      </c>
      <c r="D939" s="92">
        <v>1578652.707225</v>
      </c>
      <c r="E939" s="257">
        <v>4211.2333980000003</v>
      </c>
      <c r="F939" s="92">
        <v>1644553.3741639999</v>
      </c>
      <c r="G939" s="257">
        <v>4370.2431889999998</v>
      </c>
      <c r="H939" s="92">
        <v>1710931.289105</v>
      </c>
      <c r="I939" s="257">
        <v>4621.7301930000003</v>
      </c>
      <c r="J939" s="92">
        <v>1684257.799961</v>
      </c>
      <c r="K939" s="257">
        <v>5020.0687669999998</v>
      </c>
      <c r="L939" s="92">
        <v>1895097.70982101</v>
      </c>
      <c r="M939" s="257">
        <v>4914.2736720000003</v>
      </c>
      <c r="N939" s="257">
        <v>2040963.1452792699</v>
      </c>
      <c r="O939" s="15"/>
    </row>
    <row r="940" spans="2:15" x14ac:dyDescent="0.35">
      <c r="B940" s="31" t="s">
        <v>233</v>
      </c>
      <c r="C940" s="261"/>
      <c r="D940" s="372"/>
      <c r="E940" s="261"/>
      <c r="F940" s="372"/>
      <c r="G940" s="261"/>
      <c r="H940" s="372"/>
      <c r="I940" s="261"/>
      <c r="J940" s="372"/>
      <c r="K940" s="261"/>
      <c r="L940" s="372"/>
      <c r="M940" s="261">
        <v>0</v>
      </c>
      <c r="N940" s="372">
        <v>0</v>
      </c>
      <c r="O940" s="268"/>
    </row>
    <row r="941" spans="2:15" x14ac:dyDescent="0.35">
      <c r="B941" s="306" t="s">
        <v>234</v>
      </c>
      <c r="C941" s="307" t="s">
        <v>34</v>
      </c>
      <c r="D941" s="308" t="s">
        <v>34</v>
      </c>
      <c r="E941" s="307" t="s">
        <v>34</v>
      </c>
      <c r="F941" s="308" t="s">
        <v>34</v>
      </c>
      <c r="G941" s="307" t="s">
        <v>34</v>
      </c>
      <c r="H941" s="308" t="s">
        <v>34</v>
      </c>
      <c r="I941" s="307" t="s">
        <v>34</v>
      </c>
      <c r="J941" s="308" t="s">
        <v>34</v>
      </c>
      <c r="K941" s="310">
        <v>1105.6790699999999</v>
      </c>
      <c r="L941" s="379">
        <v>430780.55332705006</v>
      </c>
      <c r="M941" s="310">
        <v>1356.6230350000001</v>
      </c>
      <c r="N941" s="379">
        <v>1045753.51090567</v>
      </c>
      <c r="O941" s="15"/>
    </row>
    <row r="942" spans="2:15" x14ac:dyDescent="0.35">
      <c r="B942" s="306" t="s">
        <v>235</v>
      </c>
      <c r="C942" s="307" t="s">
        <v>34</v>
      </c>
      <c r="D942" s="308" t="s">
        <v>34</v>
      </c>
      <c r="E942" s="307" t="s">
        <v>34</v>
      </c>
      <c r="F942" s="308" t="s">
        <v>34</v>
      </c>
      <c r="G942" s="307" t="s">
        <v>34</v>
      </c>
      <c r="H942" s="308" t="s">
        <v>34</v>
      </c>
      <c r="I942" s="307" t="s">
        <v>34</v>
      </c>
      <c r="J942" s="308" t="s">
        <v>34</v>
      </c>
      <c r="K942" s="310">
        <v>3914.3896970000001</v>
      </c>
      <c r="L942" s="379">
        <v>1464317.1564939602</v>
      </c>
      <c r="M942" s="310">
        <v>3557.6506370000002</v>
      </c>
      <c r="N942" s="379">
        <v>995209.63437360001</v>
      </c>
      <c r="O942" s="15"/>
    </row>
    <row r="943" spans="2:15" x14ac:dyDescent="0.35">
      <c r="B943" s="31" t="s">
        <v>236</v>
      </c>
      <c r="C943" s="380"/>
      <c r="D943" s="381"/>
      <c r="E943" s="380"/>
      <c r="F943" s="381"/>
      <c r="G943" s="380"/>
      <c r="H943" s="381"/>
      <c r="I943" s="380"/>
      <c r="J943" s="381"/>
      <c r="K943" s="380"/>
      <c r="L943" s="381"/>
      <c r="M943" s="380" t="s">
        <v>175</v>
      </c>
      <c r="N943" s="381" t="s">
        <v>50</v>
      </c>
      <c r="O943" s="15"/>
    </row>
    <row r="944" spans="2:15" x14ac:dyDescent="0.35">
      <c r="B944" s="306" t="s">
        <v>237</v>
      </c>
      <c r="C944" s="382">
        <v>4028.773553</v>
      </c>
      <c r="D944" s="379">
        <v>1526056.2884490001</v>
      </c>
      <c r="E944" s="310">
        <v>4151.2900079999999</v>
      </c>
      <c r="F944" s="379">
        <v>1609405.344695</v>
      </c>
      <c r="G944" s="310">
        <v>4311.9113500000003</v>
      </c>
      <c r="H944" s="379">
        <v>1672337.8980970001</v>
      </c>
      <c r="I944" s="310">
        <v>4560.4393570000002</v>
      </c>
      <c r="J944" s="379">
        <v>1647503.9034559999</v>
      </c>
      <c r="K944" s="310">
        <v>4936.1222850000004</v>
      </c>
      <c r="L944" s="379">
        <v>1819419.9761274396</v>
      </c>
      <c r="M944" s="310">
        <v>4645.2023360000003</v>
      </c>
      <c r="N944" s="379">
        <v>1929438.4182020901</v>
      </c>
      <c r="O944" s="15"/>
    </row>
    <row r="945" spans="2:15" x14ac:dyDescent="0.35">
      <c r="B945" s="383" t="s">
        <v>238</v>
      </c>
      <c r="C945" s="384">
        <v>62.556573999999998</v>
      </c>
      <c r="D945" s="385">
        <v>52596.418775999999</v>
      </c>
      <c r="E945" s="384">
        <v>59.943390000000001</v>
      </c>
      <c r="F945" s="385">
        <v>35148.029469000001</v>
      </c>
      <c r="G945" s="384">
        <v>58.331839000000002</v>
      </c>
      <c r="H945" s="385">
        <v>38593.391007999999</v>
      </c>
      <c r="I945" s="384">
        <v>61.290835999999999</v>
      </c>
      <c r="J945" s="385">
        <v>36753.896504999997</v>
      </c>
      <c r="K945" s="384">
        <v>83.946482000000003</v>
      </c>
      <c r="L945" s="385">
        <v>75677.733693569986</v>
      </c>
      <c r="M945" s="384">
        <v>269.07133599999997</v>
      </c>
      <c r="N945" s="385">
        <v>111524.72707718</v>
      </c>
      <c r="O945" s="15"/>
    </row>
    <row r="946" spans="2:15" x14ac:dyDescent="0.35">
      <c r="B946" s="386" t="s">
        <v>38</v>
      </c>
      <c r="C946" s="15"/>
      <c r="D946" s="15"/>
      <c r="E946" s="15"/>
      <c r="F946" s="15"/>
      <c r="G946" s="15"/>
      <c r="H946" s="15"/>
      <c r="I946" s="15"/>
      <c r="J946" s="268"/>
      <c r="K946" s="268"/>
      <c r="L946" s="268"/>
      <c r="M946" s="387"/>
      <c r="N946" s="15"/>
      <c r="O946" s="15"/>
    </row>
    <row r="947" spans="2:15" x14ac:dyDescent="0.35">
      <c r="B947" s="388" t="s">
        <v>29</v>
      </c>
      <c r="C947" s="15"/>
      <c r="D947" s="15"/>
      <c r="E947" s="15"/>
      <c r="F947" s="15"/>
      <c r="G947" s="15"/>
      <c r="H947" s="15"/>
      <c r="I947" s="15"/>
      <c r="J947" s="268"/>
      <c r="K947" s="268"/>
      <c r="L947" s="268"/>
      <c r="M947" s="268"/>
      <c r="N947" s="15"/>
      <c r="O947" s="15"/>
    </row>
    <row r="948" spans="2:15" x14ac:dyDescent="0.35">
      <c r="B948" s="389"/>
      <c r="C948" s="15"/>
      <c r="D948" s="15"/>
      <c r="E948" s="15"/>
      <c r="F948" s="15"/>
      <c r="G948" s="15"/>
      <c r="H948" s="15"/>
      <c r="I948" s="15"/>
      <c r="J948" s="268"/>
      <c r="K948" s="268"/>
      <c r="L948" s="268"/>
      <c r="M948" s="39"/>
    </row>
    <row r="949" spans="2:15" x14ac:dyDescent="0.35">
      <c r="B949" s="2" t="s">
        <v>239</v>
      </c>
      <c r="K949" s="62"/>
      <c r="L949" s="62"/>
      <c r="M949" s="39"/>
    </row>
    <row r="950" spans="2:15" x14ac:dyDescent="0.35">
      <c r="B950" s="118" t="s">
        <v>232</v>
      </c>
      <c r="D950" s="69"/>
      <c r="K950" s="62"/>
      <c r="L950" s="62"/>
      <c r="M950" s="39"/>
    </row>
    <row r="951" spans="2:15" x14ac:dyDescent="0.35">
      <c r="B951" s="369"/>
      <c r="C951" s="982">
        <v>2017</v>
      </c>
      <c r="D951" s="982"/>
      <c r="E951" s="982">
        <v>2018</v>
      </c>
      <c r="F951" s="982"/>
      <c r="G951" s="982">
        <v>2019</v>
      </c>
      <c r="H951" s="982"/>
      <c r="I951" s="982">
        <v>2020</v>
      </c>
      <c r="J951" s="982"/>
      <c r="K951" s="982">
        <v>2021</v>
      </c>
      <c r="L951" s="982"/>
      <c r="M951" s="982">
        <v>2022</v>
      </c>
      <c r="N951" s="982"/>
      <c r="O951" s="390"/>
    </row>
    <row r="952" spans="2:15" x14ac:dyDescent="0.35">
      <c r="B952" s="370"/>
      <c r="C952" s="256" t="s">
        <v>49</v>
      </c>
      <c r="D952" s="378" t="s">
        <v>71</v>
      </c>
      <c r="E952" s="256" t="s">
        <v>49</v>
      </c>
      <c r="F952" s="378" t="s">
        <v>71</v>
      </c>
      <c r="G952" s="256" t="s">
        <v>49</v>
      </c>
      <c r="H952" s="378" t="s">
        <v>71</v>
      </c>
      <c r="I952" s="256" t="s">
        <v>49</v>
      </c>
      <c r="J952" s="378" t="s">
        <v>71</v>
      </c>
      <c r="K952" s="256" t="s">
        <v>175</v>
      </c>
      <c r="L952" s="378" t="s">
        <v>71</v>
      </c>
      <c r="M952" s="256" t="s">
        <v>175</v>
      </c>
      <c r="N952" s="378" t="s">
        <v>71</v>
      </c>
      <c r="O952" s="390"/>
    </row>
    <row r="953" spans="2:15" x14ac:dyDescent="0.35">
      <c r="B953" s="200" t="s">
        <v>240</v>
      </c>
      <c r="C953" s="354">
        <v>4052.784439</v>
      </c>
      <c r="D953" s="354">
        <v>1545185.4247039999</v>
      </c>
      <c r="E953" s="354">
        <v>4157.2048020000002</v>
      </c>
      <c r="F953" s="354">
        <v>1630646.05531</v>
      </c>
      <c r="G953" s="354">
        <v>4213.2977849999997</v>
      </c>
      <c r="H953" s="354">
        <v>1690252.5386570001</v>
      </c>
      <c r="I953" s="354">
        <v>4302.2195309999997</v>
      </c>
      <c r="J953" s="354">
        <v>1655661.1034530001</v>
      </c>
      <c r="K953" s="372">
        <v>4600.7239149999996</v>
      </c>
      <c r="L953" s="372">
        <v>1855924.3035504499</v>
      </c>
      <c r="M953" s="372">
        <v>4534.987975</v>
      </c>
      <c r="N953" s="372">
        <v>2002534.7570175501</v>
      </c>
      <c r="O953" s="390"/>
    </row>
    <row r="954" spans="2:15" x14ac:dyDescent="0.35">
      <c r="B954" s="221" t="s">
        <v>241</v>
      </c>
      <c r="C954" s="358">
        <v>37.58822</v>
      </c>
      <c r="D954" s="358">
        <v>11650.552572000001</v>
      </c>
      <c r="E954" s="358">
        <v>53.014561999999998</v>
      </c>
      <c r="F954" s="358">
        <v>13375.481100999999</v>
      </c>
      <c r="G954" s="358">
        <v>155.93342100000001</v>
      </c>
      <c r="H954" s="358">
        <v>20417.345555</v>
      </c>
      <c r="I954" s="358">
        <v>317.24343599999997</v>
      </c>
      <c r="J954" s="358">
        <v>28098.461336</v>
      </c>
      <c r="K954" s="12">
        <v>415.52438799999999</v>
      </c>
      <c r="L954" s="12">
        <v>37522.751578919997</v>
      </c>
      <c r="M954" s="12">
        <v>377.15042399999999</v>
      </c>
      <c r="N954" s="12">
        <v>36243.52803845</v>
      </c>
      <c r="O954" s="390"/>
    </row>
    <row r="955" spans="2:15" x14ac:dyDescent="0.35">
      <c r="B955" s="391" t="s">
        <v>242</v>
      </c>
      <c r="C955" s="392">
        <v>0.95746799999999999</v>
      </c>
      <c r="D955" s="392">
        <v>21816.729949</v>
      </c>
      <c r="E955" s="392">
        <v>1.0140340000000001</v>
      </c>
      <c r="F955" s="392">
        <v>531.83775300000002</v>
      </c>
      <c r="G955" s="392">
        <v>1.0119830000000001</v>
      </c>
      <c r="H955" s="392">
        <v>261.40489300000002</v>
      </c>
      <c r="I955" s="392">
        <v>2.267226</v>
      </c>
      <c r="J955" s="392">
        <v>498.23517199999998</v>
      </c>
      <c r="K955" s="393">
        <v>3.8204639999999999</v>
      </c>
      <c r="L955" s="393">
        <v>1650.65469164</v>
      </c>
      <c r="M955" s="393">
        <v>2.1352730000000002</v>
      </c>
      <c r="N955" s="393">
        <v>2184.86022327</v>
      </c>
      <c r="O955" s="390"/>
    </row>
    <row r="956" spans="2:15" x14ac:dyDescent="0.35">
      <c r="B956" s="52" t="s">
        <v>214</v>
      </c>
      <c r="C956" s="15"/>
      <c r="D956" s="15"/>
      <c r="E956" s="15"/>
      <c r="F956" s="15"/>
      <c r="G956" s="15"/>
      <c r="H956" s="15"/>
      <c r="I956" s="15"/>
      <c r="J956" s="15"/>
      <c r="K956" s="15"/>
      <c r="L956" s="15"/>
      <c r="M956" s="387"/>
      <c r="N956" s="15"/>
      <c r="O956" s="15"/>
    </row>
    <row r="957" spans="2:15" x14ac:dyDescent="0.35">
      <c r="B957" s="388" t="s">
        <v>29</v>
      </c>
      <c r="C957" s="394"/>
      <c r="D957" s="395"/>
      <c r="E957" s="396"/>
      <c r="F957" s="396"/>
      <c r="G957" s="395"/>
      <c r="H957" s="395"/>
      <c r="I957" s="395"/>
      <c r="J957" s="395"/>
      <c r="K957" s="395"/>
      <c r="L957" s="395"/>
      <c r="M957" s="15"/>
      <c r="N957" s="15"/>
      <c r="O957" s="15"/>
    </row>
    <row r="958" spans="2:15" x14ac:dyDescent="0.35">
      <c r="B958" s="15"/>
      <c r="C958" s="394"/>
      <c r="D958" s="395"/>
      <c r="E958" s="396"/>
      <c r="F958" s="396"/>
      <c r="G958" s="395"/>
      <c r="H958" s="395"/>
      <c r="I958" s="395"/>
      <c r="J958" s="268"/>
      <c r="K958" s="268"/>
      <c r="L958" s="268"/>
      <c r="M958" s="15"/>
      <c r="N958" s="15"/>
      <c r="O958" s="15"/>
    </row>
    <row r="959" spans="2:15" x14ac:dyDescent="0.35">
      <c r="B959" s="397" t="s">
        <v>243</v>
      </c>
      <c r="C959" s="15"/>
      <c r="D959" s="15"/>
      <c r="E959" s="15"/>
      <c r="F959" s="15"/>
      <c r="G959" s="15"/>
      <c r="H959" s="15"/>
      <c r="I959" s="15"/>
      <c r="J959" s="268"/>
      <c r="K959" s="268"/>
      <c r="L959" s="268"/>
      <c r="M959" s="15"/>
      <c r="N959" s="954" t="s">
        <v>2</v>
      </c>
      <c r="O959" s="954"/>
    </row>
    <row r="960" spans="2:15" x14ac:dyDescent="0.35">
      <c r="B960" s="118" t="s">
        <v>166</v>
      </c>
      <c r="C960" s="15"/>
      <c r="D960" s="15"/>
      <c r="E960" s="15"/>
      <c r="F960" s="15"/>
      <c r="G960" s="15"/>
      <c r="H960" s="15"/>
      <c r="I960" s="15"/>
      <c r="J960" s="15"/>
      <c r="K960" s="268"/>
      <c r="L960" s="268"/>
      <c r="M960" s="15"/>
    </row>
    <row r="961" spans="2:15" x14ac:dyDescent="0.35">
      <c r="B961" s="197"/>
      <c r="C961" s="198">
        <v>2017</v>
      </c>
      <c r="D961" s="198">
        <v>2018</v>
      </c>
      <c r="E961" s="198">
        <v>2019</v>
      </c>
      <c r="F961" s="198">
        <v>2020</v>
      </c>
      <c r="G961" s="198">
        <v>2021</v>
      </c>
      <c r="H961" s="198">
        <v>2022</v>
      </c>
      <c r="I961" s="390"/>
      <c r="J961" s="398"/>
      <c r="K961" s="399"/>
      <c r="L961" s="399"/>
      <c r="M961" s="398"/>
      <c r="N961" s="390"/>
      <c r="O961" s="400"/>
    </row>
    <row r="962" spans="2:15" x14ac:dyDescent="0.35">
      <c r="B962" s="200" t="s">
        <v>49</v>
      </c>
      <c r="C962" s="95">
        <v>25801</v>
      </c>
      <c r="D962" s="95">
        <v>309377</v>
      </c>
      <c r="E962" s="95">
        <v>43519</v>
      </c>
      <c r="F962" s="95">
        <v>6485</v>
      </c>
      <c r="G962" s="95">
        <v>251010</v>
      </c>
      <c r="H962" s="95">
        <v>49453</v>
      </c>
      <c r="I962" s="400"/>
      <c r="J962" s="401"/>
      <c r="K962" s="390"/>
      <c r="L962" s="390"/>
      <c r="M962" s="398"/>
      <c r="N962" s="390"/>
      <c r="O962" s="400"/>
    </row>
    <row r="963" spans="2:15" x14ac:dyDescent="0.35">
      <c r="B963" s="402" t="s">
        <v>168</v>
      </c>
      <c r="C963" s="403">
        <v>6.3062620710391771E-3</v>
      </c>
      <c r="D963" s="403">
        <v>7.3464700424091769E-2</v>
      </c>
      <c r="E963" s="403">
        <v>9.9580270749093092E-3</v>
      </c>
      <c r="F963" s="403">
        <v>1.4031541715312762E-3</v>
      </c>
      <c r="G963" s="403">
        <v>5.0001307083688405E-2</v>
      </c>
      <c r="H963" s="403">
        <v>1.0063135124477899E-2</v>
      </c>
      <c r="I963" s="404"/>
      <c r="J963" s="390"/>
      <c r="K963" s="405"/>
      <c r="L963" s="405"/>
      <c r="M963" s="390"/>
    </row>
    <row r="964" spans="2:15" x14ac:dyDescent="0.35">
      <c r="B964" s="221" t="s">
        <v>50</v>
      </c>
      <c r="C964" s="89">
        <v>8726403</v>
      </c>
      <c r="D964" s="89">
        <v>58346253</v>
      </c>
      <c r="E964" s="89">
        <v>10990025</v>
      </c>
      <c r="F964" s="89">
        <v>1891051</v>
      </c>
      <c r="G964" s="89">
        <v>25318677.199999999</v>
      </c>
      <c r="H964" s="89">
        <v>19853011.940000001</v>
      </c>
      <c r="I964" s="406"/>
      <c r="J964" s="390"/>
      <c r="K964" s="390"/>
      <c r="L964" s="390"/>
      <c r="M964" s="390"/>
      <c r="N964" s="390"/>
      <c r="O964" s="390"/>
    </row>
    <row r="965" spans="2:15" x14ac:dyDescent="0.35">
      <c r="B965" s="225" t="s">
        <v>171</v>
      </c>
      <c r="C965" s="407">
        <v>5.5277534824866681E-4</v>
      </c>
      <c r="D965" s="407">
        <v>3.5478479395452886E-3</v>
      </c>
      <c r="E965" s="407">
        <v>6.4234169250297353E-4</v>
      </c>
      <c r="F965" s="407">
        <v>1.1227800162444183E-4</v>
      </c>
      <c r="G965" s="407">
        <v>1.3353230320979118E-3</v>
      </c>
      <c r="H965" s="407">
        <v>9.7272760588155895E-4</v>
      </c>
      <c r="I965" s="408"/>
      <c r="J965" s="390"/>
      <c r="K965" s="390"/>
      <c r="L965" s="390"/>
      <c r="M965" s="390"/>
      <c r="N965" s="390"/>
      <c r="O965" s="390"/>
    </row>
    <row r="966" spans="2:15" x14ac:dyDescent="0.35">
      <c r="B966" s="323" t="s">
        <v>6</v>
      </c>
      <c r="C966" s="409">
        <v>338.21956513313438</v>
      </c>
      <c r="D966" s="409">
        <v>188.59272990558446</v>
      </c>
      <c r="E966" s="409">
        <v>252.53395068820515</v>
      </c>
      <c r="F966" s="409">
        <v>291.60385505011567</v>
      </c>
      <c r="G966" s="409">
        <v>100.81541054141269</v>
      </c>
      <c r="H966" s="409">
        <v>401.45212504802498</v>
      </c>
      <c r="I966" s="400"/>
      <c r="J966" s="390"/>
      <c r="K966" s="390"/>
      <c r="L966" s="390"/>
      <c r="M966" s="390"/>
      <c r="N966" s="390"/>
      <c r="O966" s="390"/>
    </row>
    <row r="967" spans="2:15" x14ac:dyDescent="0.35">
      <c r="B967" s="34" t="s">
        <v>29</v>
      </c>
      <c r="C967" s="15"/>
      <c r="D967" s="15"/>
      <c r="E967" s="15"/>
      <c r="F967" s="15"/>
      <c r="G967" s="15"/>
      <c r="H967" s="268"/>
      <c r="I967" s="39"/>
    </row>
    <row r="968" spans="2:15" x14ac:dyDescent="0.35">
      <c r="B968" s="34"/>
      <c r="C968" s="15"/>
      <c r="D968" s="15"/>
      <c r="E968" s="15"/>
      <c r="F968" s="15"/>
      <c r="G968" s="15"/>
      <c r="H968" s="268"/>
      <c r="I968" s="39"/>
    </row>
    <row r="969" spans="2:15" x14ac:dyDescent="0.35">
      <c r="B969" s="2" t="s">
        <v>244</v>
      </c>
    </row>
    <row r="970" spans="2:15" x14ac:dyDescent="0.35">
      <c r="B970" s="118" t="s">
        <v>111</v>
      </c>
    </row>
    <row r="971" spans="2:15" x14ac:dyDescent="0.35">
      <c r="B971" s="369"/>
      <c r="C971" s="982">
        <v>2017</v>
      </c>
      <c r="D971" s="982"/>
      <c r="E971" s="982"/>
      <c r="F971" s="982">
        <v>2018</v>
      </c>
      <c r="G971" s="982"/>
      <c r="H971" s="982"/>
      <c r="I971" s="982">
        <v>2019</v>
      </c>
      <c r="J971" s="982"/>
      <c r="K971" s="982"/>
      <c r="L971" s="390"/>
      <c r="M971" s="390"/>
      <c r="N971" s="390"/>
      <c r="O971" s="390"/>
    </row>
    <row r="972" spans="2:15" x14ac:dyDescent="0.35">
      <c r="B972" s="390"/>
      <c r="C972" s="980" t="s">
        <v>49</v>
      </c>
      <c r="D972" s="980" t="s">
        <v>50</v>
      </c>
      <c r="E972" s="980"/>
      <c r="F972" s="980" t="s">
        <v>49</v>
      </c>
      <c r="G972" s="980" t="s">
        <v>50</v>
      </c>
      <c r="H972" s="980"/>
      <c r="I972" s="980" t="s">
        <v>49</v>
      </c>
      <c r="J972" s="980" t="s">
        <v>50</v>
      </c>
      <c r="K972" s="980"/>
      <c r="L972" s="390"/>
      <c r="M972" s="390"/>
      <c r="N972" s="390"/>
      <c r="O972" s="390"/>
    </row>
    <row r="973" spans="2:15" x14ac:dyDescent="0.35">
      <c r="B973" s="370"/>
      <c r="C973" s="981"/>
      <c r="D973" s="256" t="s">
        <v>71</v>
      </c>
      <c r="E973" s="256" t="s">
        <v>51</v>
      </c>
      <c r="F973" s="981"/>
      <c r="G973" s="256" t="s">
        <v>71</v>
      </c>
      <c r="H973" s="256" t="s">
        <v>51</v>
      </c>
      <c r="I973" s="981"/>
      <c r="J973" s="256" t="s">
        <v>71</v>
      </c>
      <c r="K973" s="256" t="s">
        <v>51</v>
      </c>
      <c r="L973" s="390"/>
      <c r="M973" s="390"/>
      <c r="N973" s="390"/>
      <c r="O973" s="390"/>
    </row>
    <row r="974" spans="2:15" x14ac:dyDescent="0.35">
      <c r="B974" s="74" t="s">
        <v>240</v>
      </c>
      <c r="C974" s="354">
        <v>25707</v>
      </c>
      <c r="D974" s="354">
        <v>8650490</v>
      </c>
      <c r="E974" s="189">
        <v>5.5983507621145941E-4</v>
      </c>
      <c r="F974" s="354">
        <v>299912</v>
      </c>
      <c r="G974" s="354">
        <v>44399031</v>
      </c>
      <c r="H974" s="189">
        <v>2.722787747556864E-3</v>
      </c>
      <c r="I974" s="354">
        <v>43280</v>
      </c>
      <c r="J974" s="354">
        <v>10583886</v>
      </c>
      <c r="K974" s="189">
        <v>6.2617187419872103E-4</v>
      </c>
      <c r="L974" s="390"/>
      <c r="M974" s="390"/>
      <c r="N974" s="390"/>
      <c r="O974" s="390"/>
    </row>
    <row r="975" spans="2:15" x14ac:dyDescent="0.35">
      <c r="B975" s="46" t="s">
        <v>241</v>
      </c>
      <c r="C975" s="358">
        <v>94</v>
      </c>
      <c r="D975" s="358">
        <v>75913</v>
      </c>
      <c r="E975" s="191">
        <v>6.5158282863289412E-4</v>
      </c>
      <c r="F975" s="358">
        <v>9452</v>
      </c>
      <c r="G975" s="358">
        <v>13946376</v>
      </c>
      <c r="H975" s="191">
        <v>0.10426821954806036</v>
      </c>
      <c r="I975" s="358">
        <v>239</v>
      </c>
      <c r="J975" s="358">
        <v>406139</v>
      </c>
      <c r="K975" s="191">
        <v>1.9891861011312548E-3</v>
      </c>
      <c r="L975" s="390"/>
      <c r="M975" s="390"/>
      <c r="N975" s="390"/>
      <c r="O975" s="390"/>
    </row>
    <row r="976" spans="2:15" x14ac:dyDescent="0.35">
      <c r="B976" s="410" t="s">
        <v>242</v>
      </c>
      <c r="C976" s="392">
        <v>0</v>
      </c>
      <c r="D976" s="392">
        <v>0</v>
      </c>
      <c r="E976" s="411">
        <v>0</v>
      </c>
      <c r="F976" s="361">
        <v>13</v>
      </c>
      <c r="G976" s="361">
        <v>846</v>
      </c>
      <c r="H976" s="411">
        <v>1.5907106918000235E-4</v>
      </c>
      <c r="I976" s="361">
        <v>0</v>
      </c>
      <c r="J976" s="361">
        <v>0</v>
      </c>
      <c r="K976" s="411">
        <v>0</v>
      </c>
      <c r="L976" s="390"/>
      <c r="M976" s="390"/>
      <c r="N976" s="390"/>
      <c r="O976" s="390"/>
    </row>
    <row r="977" spans="2:15" x14ac:dyDescent="0.35">
      <c r="B977" s="34" t="s">
        <v>29</v>
      </c>
      <c r="D977" s="39"/>
      <c r="E977" s="270"/>
      <c r="F977" s="270"/>
      <c r="G977" s="270"/>
      <c r="H977" s="270"/>
      <c r="I977" s="270"/>
      <c r="J977" s="270"/>
      <c r="K977" s="270"/>
      <c r="L977" s="39"/>
      <c r="M977" s="39"/>
      <c r="N977" s="39"/>
      <c r="O977" s="270"/>
    </row>
    <row r="978" spans="2:15" x14ac:dyDescent="0.35">
      <c r="B978" s="34"/>
      <c r="D978" s="39"/>
      <c r="E978" s="270"/>
      <c r="F978" s="270"/>
      <c r="G978" s="270"/>
      <c r="H978" s="270"/>
      <c r="I978" s="270"/>
      <c r="J978" s="270"/>
      <c r="K978" s="270"/>
      <c r="L978" s="39"/>
      <c r="M978" s="39"/>
    </row>
    <row r="979" spans="2:15" x14ac:dyDescent="0.35">
      <c r="B979" s="2" t="s">
        <v>245</v>
      </c>
      <c r="D979" s="39"/>
      <c r="E979" s="270"/>
      <c r="F979" s="270"/>
      <c r="G979" s="270"/>
      <c r="H979" s="270"/>
      <c r="I979" s="270"/>
      <c r="J979" s="270"/>
      <c r="K979" s="270"/>
      <c r="L979" s="39"/>
      <c r="M979" s="39"/>
      <c r="N979" s="954" t="s">
        <v>2</v>
      </c>
      <c r="O979" s="954"/>
    </row>
    <row r="980" spans="2:15" x14ac:dyDescent="0.35">
      <c r="B980" s="118" t="s">
        <v>111</v>
      </c>
      <c r="D980" s="39"/>
      <c r="E980" s="270"/>
      <c r="F980" s="270"/>
      <c r="G980" s="270"/>
      <c r="H980" s="270"/>
      <c r="I980" s="270"/>
      <c r="J980" s="270"/>
      <c r="K980" s="270"/>
      <c r="L980" s="39"/>
      <c r="M980" s="39"/>
    </row>
    <row r="981" spans="2:15" x14ac:dyDescent="0.35">
      <c r="B981" s="369"/>
      <c r="C981" s="982">
        <v>2020</v>
      </c>
      <c r="D981" s="982"/>
      <c r="E981" s="982"/>
      <c r="F981" s="982">
        <v>2021</v>
      </c>
      <c r="G981" s="982"/>
      <c r="H981" s="982"/>
      <c r="I981" s="982">
        <v>2022</v>
      </c>
      <c r="J981" s="982"/>
      <c r="K981" s="982"/>
      <c r="L981" s="39"/>
      <c r="M981" s="39"/>
      <c r="N981" s="39"/>
      <c r="O981" s="270"/>
    </row>
    <row r="982" spans="2:15" x14ac:dyDescent="0.35">
      <c r="B982" s="390"/>
      <c r="C982" s="980" t="s">
        <v>49</v>
      </c>
      <c r="D982" s="980" t="s">
        <v>50</v>
      </c>
      <c r="E982" s="980"/>
      <c r="F982" s="980" t="s">
        <v>175</v>
      </c>
      <c r="G982" s="980" t="s">
        <v>50</v>
      </c>
      <c r="H982" s="980"/>
      <c r="I982" s="980" t="s">
        <v>175</v>
      </c>
      <c r="J982" s="980" t="s">
        <v>50</v>
      </c>
      <c r="K982" s="980"/>
      <c r="L982" s="39"/>
      <c r="M982" s="39"/>
      <c r="N982" s="39"/>
      <c r="O982" s="270"/>
    </row>
    <row r="983" spans="2:15" x14ac:dyDescent="0.35">
      <c r="B983" s="370"/>
      <c r="C983" s="981"/>
      <c r="D983" s="256" t="s">
        <v>71</v>
      </c>
      <c r="E983" s="256" t="s">
        <v>51</v>
      </c>
      <c r="F983" s="981"/>
      <c r="G983" s="256" t="s">
        <v>71</v>
      </c>
      <c r="H983" s="256" t="s">
        <v>51</v>
      </c>
      <c r="I983" s="981"/>
      <c r="J983" s="256" t="s">
        <v>71</v>
      </c>
      <c r="K983" s="256" t="s">
        <v>51</v>
      </c>
      <c r="L983" s="39"/>
      <c r="M983" s="39"/>
      <c r="N983" s="39"/>
      <c r="O983" s="270"/>
    </row>
    <row r="984" spans="2:15" x14ac:dyDescent="0.35">
      <c r="B984" s="74" t="s">
        <v>240</v>
      </c>
      <c r="C984" s="354">
        <v>5721</v>
      </c>
      <c r="D984" s="354">
        <v>1421187</v>
      </c>
      <c r="E984" s="189">
        <v>8.5838037569162706E-5</v>
      </c>
      <c r="F984" s="372">
        <v>151729</v>
      </c>
      <c r="G984" s="372">
        <v>10773629.220000001</v>
      </c>
      <c r="H984" s="189">
        <v>5.8049938779236099E-4</v>
      </c>
      <c r="I984" s="372">
        <v>48300</v>
      </c>
      <c r="J984" s="372">
        <v>18694583.780000001</v>
      </c>
      <c r="K984" s="189">
        <v>9.3354603282105105E-4</v>
      </c>
      <c r="L984" s="39"/>
      <c r="M984" s="39"/>
      <c r="N984" s="39"/>
      <c r="O984" s="270"/>
    </row>
    <row r="985" spans="2:15" x14ac:dyDescent="0.35">
      <c r="B985" s="46" t="s">
        <v>241</v>
      </c>
      <c r="C985" s="358">
        <v>754</v>
      </c>
      <c r="D985" s="358">
        <v>469864</v>
      </c>
      <c r="E985" s="191">
        <v>1.6722054434988082E-3</v>
      </c>
      <c r="F985" s="12">
        <v>99209</v>
      </c>
      <c r="G985" s="12">
        <v>14523176.07</v>
      </c>
      <c r="H985" s="191">
        <v>3.8704986864979841E-2</v>
      </c>
      <c r="I985" s="12">
        <v>1152</v>
      </c>
      <c r="J985" s="12">
        <v>1058439.1599999999</v>
      </c>
      <c r="K985" s="191">
        <v>2.9203535563014798E-3</v>
      </c>
      <c r="L985" s="39"/>
      <c r="M985" s="39"/>
      <c r="N985" s="39"/>
      <c r="O985" s="270"/>
    </row>
    <row r="986" spans="2:15" x14ac:dyDescent="0.35">
      <c r="B986" s="410" t="s">
        <v>242</v>
      </c>
      <c r="C986" s="361">
        <v>10</v>
      </c>
      <c r="D986" s="361">
        <v>0</v>
      </c>
      <c r="E986" s="411">
        <v>0</v>
      </c>
      <c r="F986" s="56">
        <v>72</v>
      </c>
      <c r="G986" s="56">
        <v>21871.91</v>
      </c>
      <c r="H986" s="411">
        <v>1.3250445481283106E-3</v>
      </c>
      <c r="I986" s="56">
        <v>1</v>
      </c>
      <c r="J986" s="56">
        <v>99989</v>
      </c>
      <c r="K986" s="411">
        <v>4.5764483665847603E-3</v>
      </c>
      <c r="L986" s="39"/>
      <c r="M986" s="39"/>
      <c r="N986" s="39"/>
      <c r="O986" s="270"/>
    </row>
    <row r="987" spans="2:15" x14ac:dyDescent="0.35">
      <c r="B987" s="34" t="s">
        <v>29</v>
      </c>
      <c r="D987" s="39"/>
      <c r="E987" s="270"/>
      <c r="F987" s="270"/>
      <c r="G987" s="270"/>
      <c r="H987" s="270"/>
      <c r="I987" s="270"/>
      <c r="J987" s="270"/>
      <c r="K987" s="270"/>
      <c r="L987" s="39"/>
      <c r="M987" s="39"/>
      <c r="N987" s="39"/>
      <c r="O987" s="270"/>
    </row>
    <row r="988" spans="2:15" x14ac:dyDescent="0.35">
      <c r="B988" s="34"/>
      <c r="C988" s="15"/>
      <c r="D988" s="15"/>
      <c r="E988" s="15"/>
      <c r="F988" s="15"/>
      <c r="G988" s="15"/>
      <c r="H988" s="268"/>
      <c r="I988" s="39"/>
    </row>
    <row r="989" spans="2:15" x14ac:dyDescent="0.35">
      <c r="B989" s="397" t="s">
        <v>246</v>
      </c>
      <c r="C989" s="268"/>
      <c r="D989" s="268"/>
      <c r="E989" s="268"/>
      <c r="F989" s="268"/>
      <c r="G989" s="268"/>
      <c r="H989" s="268"/>
      <c r="I989" s="268"/>
      <c r="J989" s="268"/>
      <c r="K989" s="268"/>
      <c r="L989" s="268"/>
      <c r="M989" s="15"/>
      <c r="N989" s="15"/>
      <c r="O989" s="15"/>
    </row>
    <row r="990" spans="2:15" x14ac:dyDescent="0.35">
      <c r="B990" s="118" t="s">
        <v>111</v>
      </c>
      <c r="C990" s="268"/>
      <c r="D990" s="268"/>
      <c r="E990" s="268"/>
      <c r="F990" s="268"/>
      <c r="G990" s="268"/>
      <c r="H990" s="268"/>
      <c r="I990" s="268"/>
      <c r="J990" s="268"/>
      <c r="K990" s="268"/>
      <c r="L990" s="268"/>
      <c r="M990" s="15"/>
      <c r="N990" s="15"/>
      <c r="O990" s="15"/>
    </row>
    <row r="991" spans="2:15" x14ac:dyDescent="0.35">
      <c r="B991" s="369"/>
      <c r="C991" s="982">
        <v>2018</v>
      </c>
      <c r="D991" s="982"/>
      <c r="E991" s="982"/>
      <c r="F991" s="982">
        <v>2019</v>
      </c>
      <c r="G991" s="982"/>
      <c r="H991" s="982"/>
      <c r="I991" s="390"/>
      <c r="J991" s="390"/>
      <c r="K991" s="390"/>
      <c r="L991" s="390"/>
      <c r="M991" s="390"/>
      <c r="N991" s="390"/>
      <c r="O991" s="390"/>
    </row>
    <row r="992" spans="2:15" x14ac:dyDescent="0.35">
      <c r="B992" s="390"/>
      <c r="C992" s="980" t="s">
        <v>49</v>
      </c>
      <c r="D992" s="980" t="s">
        <v>50</v>
      </c>
      <c r="E992" s="980"/>
      <c r="F992" s="980" t="s">
        <v>49</v>
      </c>
      <c r="G992" s="980" t="s">
        <v>50</v>
      </c>
      <c r="H992" s="980"/>
      <c r="I992" s="390"/>
      <c r="J992" s="390"/>
      <c r="K992" s="390"/>
      <c r="L992" s="390"/>
      <c r="M992" s="390"/>
      <c r="N992" s="390"/>
      <c r="O992" s="390"/>
    </row>
    <row r="993" spans="2:15" x14ac:dyDescent="0.35">
      <c r="B993" s="370"/>
      <c r="C993" s="981"/>
      <c r="D993" s="256" t="s">
        <v>71</v>
      </c>
      <c r="E993" s="256" t="s">
        <v>51</v>
      </c>
      <c r="F993" s="981"/>
      <c r="G993" s="256" t="s">
        <v>71</v>
      </c>
      <c r="H993" s="256" t="s">
        <v>51</v>
      </c>
      <c r="I993" s="390"/>
      <c r="J993" s="390"/>
      <c r="K993" s="390"/>
      <c r="L993" s="390"/>
      <c r="M993" s="390"/>
      <c r="N993" s="390"/>
      <c r="O993" s="390"/>
    </row>
    <row r="994" spans="2:15" x14ac:dyDescent="0.35">
      <c r="B994" s="28" t="s">
        <v>24</v>
      </c>
      <c r="C994" s="92">
        <v>309377</v>
      </c>
      <c r="D994" s="108">
        <v>58346253</v>
      </c>
      <c r="E994" s="412">
        <v>3.5478479395452886E-3</v>
      </c>
      <c r="F994" s="92">
        <v>43519</v>
      </c>
      <c r="G994" s="108">
        <v>10990025</v>
      </c>
      <c r="H994" s="412">
        <v>6.4234169250297353E-4</v>
      </c>
      <c r="I994" s="390"/>
      <c r="J994" s="390"/>
      <c r="K994" s="390"/>
      <c r="L994" s="390"/>
      <c r="M994" s="390"/>
      <c r="N994" s="390"/>
      <c r="O994" s="390"/>
    </row>
    <row r="995" spans="2:15" x14ac:dyDescent="0.35">
      <c r="B995" s="17" t="s">
        <v>234</v>
      </c>
      <c r="C995" s="18">
        <v>227689</v>
      </c>
      <c r="D995" s="281">
        <v>51832728</v>
      </c>
      <c r="E995" s="138" t="s">
        <v>34</v>
      </c>
      <c r="F995" s="18">
        <v>43399</v>
      </c>
      <c r="G995" s="281">
        <v>10870124</v>
      </c>
      <c r="H995" s="138" t="s">
        <v>34</v>
      </c>
      <c r="I995" s="390"/>
      <c r="J995" s="390"/>
      <c r="K995" s="390"/>
      <c r="L995" s="390"/>
      <c r="M995" s="390"/>
      <c r="N995" s="390"/>
      <c r="O995" s="390"/>
    </row>
    <row r="996" spans="2:15" x14ac:dyDescent="0.35">
      <c r="B996" s="413" t="s">
        <v>235</v>
      </c>
      <c r="C996" s="414">
        <v>81690</v>
      </c>
      <c r="D996" s="288">
        <v>6523926</v>
      </c>
      <c r="E996" s="212" t="s">
        <v>34</v>
      </c>
      <c r="F996" s="414">
        <v>118</v>
      </c>
      <c r="G996" s="288">
        <v>8196</v>
      </c>
      <c r="H996" s="212" t="s">
        <v>34</v>
      </c>
      <c r="I996" s="390"/>
      <c r="J996" s="390"/>
      <c r="K996" s="390"/>
      <c r="L996" s="390"/>
      <c r="M996" s="390"/>
      <c r="N996" s="390"/>
      <c r="O996" s="390"/>
    </row>
    <row r="997" spans="2:15" x14ac:dyDescent="0.35">
      <c r="B997" s="52" t="s">
        <v>38</v>
      </c>
      <c r="C997" s="15"/>
      <c r="D997" s="333"/>
      <c r="E997" s="332"/>
      <c r="F997" s="332"/>
      <c r="G997" s="332"/>
      <c r="H997" s="332"/>
      <c r="I997" s="39"/>
      <c r="J997" s="39"/>
      <c r="K997" s="39"/>
      <c r="L997" s="39"/>
      <c r="M997" s="39"/>
      <c r="N997" s="39"/>
    </row>
    <row r="998" spans="2:15" x14ac:dyDescent="0.35">
      <c r="B998" s="34" t="s">
        <v>29</v>
      </c>
      <c r="D998" s="39"/>
      <c r="E998" s="39"/>
      <c r="F998" s="39"/>
      <c r="G998" s="39"/>
      <c r="H998" s="39"/>
      <c r="I998" s="39"/>
      <c r="J998" s="39"/>
      <c r="K998" s="39"/>
      <c r="L998" s="39"/>
      <c r="M998" s="39"/>
      <c r="N998" s="39"/>
    </row>
    <row r="999" spans="2:15" x14ac:dyDescent="0.35">
      <c r="B999" s="34"/>
      <c r="D999" s="39"/>
      <c r="E999" s="39"/>
      <c r="F999" s="39"/>
      <c r="G999" s="39"/>
      <c r="H999" s="39"/>
      <c r="I999" s="39"/>
      <c r="J999" s="39"/>
      <c r="K999" s="39"/>
      <c r="L999" s="39"/>
      <c r="M999" s="39"/>
      <c r="N999" s="39"/>
    </row>
    <row r="1000" spans="2:15" x14ac:dyDescent="0.35">
      <c r="B1000" s="397" t="s">
        <v>247</v>
      </c>
      <c r="D1000" s="39"/>
      <c r="E1000" s="39"/>
      <c r="F1000" s="39"/>
      <c r="G1000" s="39"/>
      <c r="H1000" s="39"/>
      <c r="I1000" s="39"/>
      <c r="J1000" s="39"/>
      <c r="K1000" s="39"/>
      <c r="L1000" s="39"/>
      <c r="M1000" s="39"/>
      <c r="N1000" s="954" t="s">
        <v>2</v>
      </c>
      <c r="O1000" s="954"/>
    </row>
    <row r="1001" spans="2:15" x14ac:dyDescent="0.35">
      <c r="B1001" s="118" t="s">
        <v>111</v>
      </c>
      <c r="D1001" s="39"/>
      <c r="E1001" s="39"/>
      <c r="F1001" s="39"/>
      <c r="G1001" s="39"/>
      <c r="H1001" s="39"/>
      <c r="I1001" s="39"/>
      <c r="J1001" s="39"/>
      <c r="K1001" s="39"/>
      <c r="L1001" s="39"/>
      <c r="M1001" s="39"/>
    </row>
    <row r="1002" spans="2:15" x14ac:dyDescent="0.35">
      <c r="B1002" s="369"/>
      <c r="C1002" s="982">
        <v>2020</v>
      </c>
      <c r="D1002" s="982"/>
      <c r="E1002" s="982"/>
      <c r="F1002" s="982">
        <v>2021</v>
      </c>
      <c r="G1002" s="982"/>
      <c r="H1002" s="982"/>
      <c r="I1002" s="982">
        <v>2022</v>
      </c>
      <c r="J1002" s="982"/>
      <c r="K1002" s="982"/>
      <c r="L1002" s="39"/>
      <c r="M1002" s="39"/>
      <c r="N1002" s="39"/>
    </row>
    <row r="1003" spans="2:15" x14ac:dyDescent="0.35">
      <c r="B1003" s="390"/>
      <c r="C1003" s="980" t="s">
        <v>49</v>
      </c>
      <c r="D1003" s="980" t="s">
        <v>50</v>
      </c>
      <c r="E1003" s="980"/>
      <c r="F1003" s="980" t="s">
        <v>175</v>
      </c>
      <c r="G1003" s="980" t="s">
        <v>50</v>
      </c>
      <c r="H1003" s="980"/>
      <c r="I1003" s="980" t="s">
        <v>175</v>
      </c>
      <c r="J1003" s="980" t="s">
        <v>50</v>
      </c>
      <c r="K1003" s="980"/>
      <c r="L1003" s="39"/>
      <c r="M1003" s="39"/>
      <c r="N1003" s="39"/>
    </row>
    <row r="1004" spans="2:15" x14ac:dyDescent="0.35">
      <c r="B1004" s="370"/>
      <c r="C1004" s="981"/>
      <c r="D1004" s="256" t="s">
        <v>71</v>
      </c>
      <c r="E1004" s="256" t="s">
        <v>51</v>
      </c>
      <c r="F1004" s="981"/>
      <c r="G1004" s="256" t="s">
        <v>71</v>
      </c>
      <c r="H1004" s="256" t="s">
        <v>51</v>
      </c>
      <c r="I1004" s="981"/>
      <c r="J1004" s="256" t="s">
        <v>71</v>
      </c>
      <c r="K1004" s="256" t="s">
        <v>51</v>
      </c>
      <c r="L1004" s="39"/>
      <c r="M1004" s="39"/>
      <c r="N1004" s="39"/>
    </row>
    <row r="1005" spans="2:15" x14ac:dyDescent="0.35">
      <c r="B1005" s="415" t="s">
        <v>24</v>
      </c>
      <c r="C1005" s="416">
        <v>6485</v>
      </c>
      <c r="D1005" s="417">
        <v>1891051</v>
      </c>
      <c r="E1005" s="418">
        <v>1.1227800162444183E-4</v>
      </c>
      <c r="F1005" s="416">
        <v>251010</v>
      </c>
      <c r="G1005" s="417">
        <v>25318677.199999999</v>
      </c>
      <c r="H1005" s="418">
        <v>1.3353230320979118E-3</v>
      </c>
      <c r="I1005" s="416">
        <v>49453</v>
      </c>
      <c r="J1005" s="417">
        <v>19853011.940000001</v>
      </c>
      <c r="K1005" s="418">
        <v>9.7272760588155895E-4</v>
      </c>
      <c r="L1005" s="39"/>
      <c r="M1005" s="39"/>
      <c r="N1005" s="39"/>
    </row>
    <row r="1006" spans="2:15" x14ac:dyDescent="0.35">
      <c r="B1006" s="419" t="s">
        <v>234</v>
      </c>
      <c r="C1006" s="420">
        <v>2627</v>
      </c>
      <c r="D1006" s="421">
        <v>592137</v>
      </c>
      <c r="E1006" s="422" t="s">
        <v>34</v>
      </c>
      <c r="F1006" s="420">
        <v>130214</v>
      </c>
      <c r="G1006" s="421">
        <v>7443832.7999999998</v>
      </c>
      <c r="H1006" s="423">
        <v>1.7279871949903497E-3</v>
      </c>
      <c r="I1006" s="420">
        <v>0</v>
      </c>
      <c r="J1006" s="421">
        <v>0</v>
      </c>
      <c r="K1006" s="423">
        <v>6.9390275091838101E-4</v>
      </c>
      <c r="L1006" s="39"/>
      <c r="M1006" s="39"/>
      <c r="N1006" s="39"/>
    </row>
    <row r="1007" spans="2:15" x14ac:dyDescent="0.35">
      <c r="B1007" s="413" t="s">
        <v>235</v>
      </c>
      <c r="C1007" s="414">
        <v>3848</v>
      </c>
      <c r="D1007" s="288">
        <v>1127546</v>
      </c>
      <c r="E1007" s="212" t="s">
        <v>34</v>
      </c>
      <c r="F1007" s="414">
        <v>120796</v>
      </c>
      <c r="G1007" s="288">
        <v>17874844.399999999</v>
      </c>
      <c r="H1007" s="424">
        <v>1.2206948693272192E-3</v>
      </c>
      <c r="I1007" s="414">
        <v>3949</v>
      </c>
      <c r="J1007" s="288">
        <v>7256512.3799999999</v>
      </c>
      <c r="K1007" s="424">
        <v>1.2657131849339899E-3</v>
      </c>
      <c r="L1007" s="39"/>
      <c r="M1007" s="39"/>
      <c r="N1007" s="39"/>
    </row>
    <row r="1008" spans="2:15" x14ac:dyDescent="0.35">
      <c r="B1008" s="52" t="s">
        <v>38</v>
      </c>
      <c r="D1008" s="39"/>
      <c r="E1008" s="39"/>
      <c r="F1008" s="39"/>
      <c r="G1008" s="39"/>
      <c r="H1008" s="39"/>
      <c r="I1008" s="39"/>
      <c r="J1008" s="39"/>
      <c r="K1008" s="39"/>
      <c r="L1008" s="39"/>
      <c r="M1008" s="39"/>
      <c r="N1008" s="39"/>
    </row>
    <row r="1009" spans="2:16" x14ac:dyDescent="0.35">
      <c r="B1009" s="34" t="s">
        <v>29</v>
      </c>
      <c r="D1009" s="39"/>
      <c r="E1009" s="39"/>
      <c r="F1009" s="39"/>
      <c r="G1009" s="39"/>
      <c r="H1009" s="39"/>
      <c r="I1009" s="39"/>
      <c r="J1009" s="39"/>
      <c r="K1009" s="39"/>
      <c r="L1009" s="39"/>
      <c r="M1009" s="39"/>
      <c r="N1009" s="39"/>
    </row>
    <row r="1010" spans="2:16" x14ac:dyDescent="0.35">
      <c r="B1010" s="34"/>
      <c r="C1010" s="15"/>
      <c r="D1010" s="15"/>
      <c r="E1010" s="15"/>
      <c r="F1010" s="15"/>
      <c r="G1010" s="15"/>
      <c r="H1010" s="268"/>
      <c r="I1010" s="39"/>
    </row>
    <row r="1011" spans="2:16" x14ac:dyDescent="0.35">
      <c r="B1011" s="397" t="s">
        <v>248</v>
      </c>
      <c r="C1011" s="425"/>
      <c r="D1011" s="425"/>
      <c r="E1011" s="15"/>
      <c r="F1011" s="15"/>
      <c r="G1011" s="15"/>
      <c r="H1011" s="15"/>
      <c r="I1011" s="15"/>
      <c r="J1011" s="15"/>
      <c r="K1011" s="15"/>
      <c r="L1011" s="15"/>
      <c r="M1011" s="15"/>
      <c r="N1011" s="15"/>
      <c r="O1011" s="15"/>
    </row>
    <row r="1012" spans="2:16" x14ac:dyDescent="0.35">
      <c r="B1012" s="118" t="s">
        <v>149</v>
      </c>
      <c r="C1012" s="425"/>
      <c r="D1012" s="425"/>
      <c r="E1012" s="15"/>
      <c r="F1012" s="15"/>
      <c r="G1012" s="15"/>
      <c r="H1012" s="15"/>
      <c r="I1012" s="15"/>
      <c r="J1012" s="15"/>
      <c r="K1012" s="15"/>
      <c r="L1012" s="15"/>
      <c r="M1012" s="15"/>
      <c r="N1012" s="15"/>
    </row>
    <row r="1013" spans="2:16" x14ac:dyDescent="0.35">
      <c r="B1013" s="369"/>
      <c r="C1013" s="982">
        <v>2017</v>
      </c>
      <c r="D1013" s="982"/>
      <c r="E1013" s="982">
        <v>2018</v>
      </c>
      <c r="F1013" s="982"/>
      <c r="G1013" s="982">
        <v>2019</v>
      </c>
      <c r="H1013" s="982"/>
      <c r="I1013" s="982">
        <v>2020</v>
      </c>
      <c r="J1013" s="982"/>
      <c r="K1013" s="982">
        <v>2021</v>
      </c>
      <c r="L1013" s="982"/>
      <c r="M1013" s="982">
        <v>2022</v>
      </c>
      <c r="N1013" s="982"/>
    </row>
    <row r="1014" spans="2:16" x14ac:dyDescent="0.35">
      <c r="B1014" s="370"/>
      <c r="C1014" s="256" t="s">
        <v>49</v>
      </c>
      <c r="D1014" s="256" t="s">
        <v>50</v>
      </c>
      <c r="E1014" s="256" t="s">
        <v>49</v>
      </c>
      <c r="F1014" s="256" t="s">
        <v>50</v>
      </c>
      <c r="G1014" s="426" t="s">
        <v>49</v>
      </c>
      <c r="H1014" s="426" t="s">
        <v>50</v>
      </c>
      <c r="I1014" s="426" t="s">
        <v>49</v>
      </c>
      <c r="J1014" s="426" t="s">
        <v>50</v>
      </c>
      <c r="K1014" s="256" t="s">
        <v>49</v>
      </c>
      <c r="L1014" s="256" t="s">
        <v>50</v>
      </c>
      <c r="M1014" s="256" t="s">
        <v>49</v>
      </c>
      <c r="N1014" s="256" t="s">
        <v>50</v>
      </c>
    </row>
    <row r="1015" spans="2:16" x14ac:dyDescent="0.35">
      <c r="B1015" s="371" t="s">
        <v>226</v>
      </c>
      <c r="C1015" s="427">
        <v>23943</v>
      </c>
      <c r="D1015" s="427">
        <v>6141836</v>
      </c>
      <c r="E1015" s="427">
        <v>309302</v>
      </c>
      <c r="F1015" s="427">
        <v>58329283</v>
      </c>
      <c r="G1015" s="427">
        <v>14601</v>
      </c>
      <c r="H1015" s="427">
        <v>3961260</v>
      </c>
      <c r="I1015" s="427">
        <v>6011</v>
      </c>
      <c r="J1015" s="427">
        <v>1388326</v>
      </c>
      <c r="K1015" s="428">
        <v>250493</v>
      </c>
      <c r="L1015" s="428">
        <v>25201709.260000002</v>
      </c>
      <c r="M1015" s="428">
        <v>43788</v>
      </c>
      <c r="N1015" s="428">
        <v>14206533.130000001</v>
      </c>
    </row>
    <row r="1016" spans="2:16" x14ac:dyDescent="0.35">
      <c r="B1016" s="373" t="s">
        <v>9</v>
      </c>
      <c r="C1016" s="159">
        <v>92.798728731444513</v>
      </c>
      <c r="D1016" s="159">
        <v>70.382218194598622</v>
      </c>
      <c r="E1016" s="159">
        <v>99.975757732475273</v>
      </c>
      <c r="F1016" s="159">
        <v>99.970915013171464</v>
      </c>
      <c r="G1016" s="159">
        <v>33.5508628415175</v>
      </c>
      <c r="H1016" s="159">
        <v>36.044140026979008</v>
      </c>
      <c r="I1016" s="159">
        <v>92.690824980724756</v>
      </c>
      <c r="J1016" s="159">
        <v>73.415576840603464</v>
      </c>
      <c r="K1016" s="159">
        <v>99.794032110274486</v>
      </c>
      <c r="L1016" s="159">
        <v>99.538017175715652</v>
      </c>
      <c r="M1016" s="159">
        <v>88.544678785917895</v>
      </c>
      <c r="N1016" s="159">
        <v>71.558578481366695</v>
      </c>
    </row>
    <row r="1017" spans="2:16" x14ac:dyDescent="0.35">
      <c r="B1017" s="429" t="s">
        <v>227</v>
      </c>
      <c r="C1017" s="358">
        <v>1832</v>
      </c>
      <c r="D1017" s="358">
        <v>2305112</v>
      </c>
      <c r="E1017" s="358">
        <v>72</v>
      </c>
      <c r="F1017" s="358">
        <v>16703</v>
      </c>
      <c r="G1017" s="358">
        <v>26223</v>
      </c>
      <c r="H1017" s="358">
        <v>6677467</v>
      </c>
      <c r="I1017" s="358">
        <v>62</v>
      </c>
      <c r="J1017" s="358">
        <v>10720</v>
      </c>
      <c r="K1017" s="430">
        <v>517</v>
      </c>
      <c r="L1017" s="12">
        <v>116967.94</v>
      </c>
      <c r="M1017" s="430">
        <v>5665</v>
      </c>
      <c r="N1017" s="12">
        <v>5646478.8099999996</v>
      </c>
    </row>
    <row r="1018" spans="2:16" x14ac:dyDescent="0.35">
      <c r="B1018" s="431" t="s">
        <v>9</v>
      </c>
      <c r="C1018" s="432">
        <v>7.1004999806209055</v>
      </c>
      <c r="D1018" s="432">
        <v>26.415374123794187</v>
      </c>
      <c r="E1018" s="432">
        <v>2.3272576823745787E-2</v>
      </c>
      <c r="F1018" s="432">
        <v>2.8627373894944033E-2</v>
      </c>
      <c r="G1018" s="432">
        <v>60.256439715986119</v>
      </c>
      <c r="H1018" s="432">
        <v>60.759343131612532</v>
      </c>
      <c r="I1018" s="432">
        <v>0.95605242868157281</v>
      </c>
      <c r="J1018" s="432">
        <v>0.56688053362918289</v>
      </c>
      <c r="K1018" s="432">
        <v>0.20624972573174771</v>
      </c>
      <c r="L1018" s="432">
        <v>0.46222017177316133</v>
      </c>
      <c r="M1018" s="432">
        <v>11.455321214082099</v>
      </c>
      <c r="N1018" s="432">
        <v>28.441421518633302</v>
      </c>
    </row>
    <row r="1019" spans="2:16" x14ac:dyDescent="0.35">
      <c r="B1019" s="52" t="s">
        <v>249</v>
      </c>
      <c r="C1019" s="389"/>
      <c r="D1019" s="389"/>
      <c r="E1019" s="389"/>
      <c r="F1019" s="389"/>
      <c r="G1019" s="389"/>
      <c r="H1019" s="389"/>
      <c r="I1019" s="389"/>
      <c r="J1019" s="389"/>
      <c r="K1019" s="389"/>
      <c r="L1019" s="15"/>
      <c r="M1019" s="15"/>
      <c r="N1019" s="15"/>
    </row>
    <row r="1020" spans="2:16" x14ac:dyDescent="0.35">
      <c r="B1020" s="388" t="s">
        <v>29</v>
      </c>
      <c r="C1020" s="15"/>
      <c r="D1020" s="268"/>
      <c r="E1020" s="268"/>
      <c r="F1020" s="268"/>
      <c r="G1020" s="268"/>
      <c r="H1020" s="15"/>
      <c r="I1020" s="15"/>
      <c r="J1020" s="15"/>
      <c r="K1020" s="15"/>
      <c r="L1020" s="15"/>
      <c r="M1020" s="15"/>
      <c r="N1020" s="15"/>
    </row>
    <row r="1022" spans="2:16" x14ac:dyDescent="0.35">
      <c r="B1022" s="1" t="s">
        <v>250</v>
      </c>
      <c r="C1022" s="39"/>
      <c r="D1022" s="39"/>
      <c r="E1022" s="39"/>
      <c r="F1022" s="39"/>
      <c r="G1022" s="39"/>
      <c r="H1022" s="39"/>
      <c r="I1022" s="39"/>
      <c r="J1022" s="39"/>
      <c r="K1022" s="39"/>
      <c r="L1022" s="39"/>
      <c r="M1022" s="39"/>
      <c r="N1022" s="39"/>
      <c r="O1022" s="39"/>
      <c r="P1022" s="39"/>
    </row>
    <row r="1023" spans="2:16" ht="15.5" x14ac:dyDescent="0.35">
      <c r="B1023" s="433" t="s">
        <v>22</v>
      </c>
    </row>
    <row r="1024" spans="2:16" x14ac:dyDescent="0.35">
      <c r="B1024" s="2" t="s">
        <v>251</v>
      </c>
      <c r="L1024" s="954" t="s">
        <v>2</v>
      </c>
      <c r="M1024" s="954"/>
    </row>
    <row r="1025" spans="2:16" x14ac:dyDescent="0.35">
      <c r="B1025" s="118" t="s">
        <v>61</v>
      </c>
      <c r="C1025" s="39"/>
      <c r="D1025" s="39"/>
    </row>
    <row r="1026" spans="2:16" x14ac:dyDescent="0.35">
      <c r="B1026" s="434"/>
      <c r="C1026" s="198">
        <v>2017</v>
      </c>
      <c r="D1026" s="198">
        <v>2018</v>
      </c>
      <c r="E1026" s="198">
        <v>2019</v>
      </c>
      <c r="F1026" s="198">
        <v>2020</v>
      </c>
      <c r="G1026" s="198">
        <v>2021</v>
      </c>
      <c r="H1026" s="198">
        <v>2022</v>
      </c>
      <c r="I1026" s="15"/>
      <c r="J1026" s="15"/>
      <c r="K1026" s="15"/>
      <c r="L1026" s="15"/>
      <c r="M1026" s="15"/>
      <c r="N1026" s="15"/>
      <c r="O1026" s="15"/>
      <c r="P1026" s="15"/>
    </row>
    <row r="1027" spans="2:16" ht="27" x14ac:dyDescent="0.35">
      <c r="B1027" s="435" t="s">
        <v>252</v>
      </c>
      <c r="C1027" s="436">
        <v>2976816</v>
      </c>
      <c r="D1027" s="436">
        <v>5308432</v>
      </c>
      <c r="E1027" s="436">
        <v>10476079</v>
      </c>
      <c r="F1027" s="436">
        <v>10347177</v>
      </c>
      <c r="G1027" s="437">
        <v>10824393</v>
      </c>
      <c r="H1027" s="438">
        <v>10223125</v>
      </c>
      <c r="I1027" s="15"/>
      <c r="J1027" s="15"/>
      <c r="K1027" s="15"/>
      <c r="L1027" s="15"/>
      <c r="M1027" s="15"/>
      <c r="N1027" s="15"/>
      <c r="O1027" s="15"/>
      <c r="P1027" s="15"/>
    </row>
    <row r="1028" spans="2:16" x14ac:dyDescent="0.35">
      <c r="B1028" s="439" t="s">
        <v>253</v>
      </c>
      <c r="C1028" s="440">
        <v>1434048</v>
      </c>
      <c r="D1028" s="440">
        <v>2693927</v>
      </c>
      <c r="E1028" s="440">
        <v>4882565</v>
      </c>
      <c r="F1028" s="440">
        <v>5112992</v>
      </c>
      <c r="G1028" s="441">
        <v>8781311</v>
      </c>
      <c r="H1028" s="442">
        <v>8441970</v>
      </c>
      <c r="I1028" s="15"/>
      <c r="J1028" s="15"/>
      <c r="K1028" s="15"/>
      <c r="L1028" s="15"/>
      <c r="M1028" s="15"/>
      <c r="N1028" s="15"/>
      <c r="O1028" s="15"/>
      <c r="P1028" s="15"/>
    </row>
    <row r="1029" spans="2:16" x14ac:dyDescent="0.35">
      <c r="B1029" s="388" t="s">
        <v>29</v>
      </c>
      <c r="C1029" s="443"/>
      <c r="D1029" s="443"/>
      <c r="E1029" s="443"/>
      <c r="F1029" s="443"/>
      <c r="G1029" s="208"/>
      <c r="H1029" s="444"/>
      <c r="I1029" s="15"/>
      <c r="J1029" s="15"/>
      <c r="K1029" s="15"/>
      <c r="L1029" s="15"/>
      <c r="M1029" s="15"/>
      <c r="N1029" s="15"/>
      <c r="O1029" s="15"/>
      <c r="P1029" s="15"/>
    </row>
    <row r="1030" spans="2:16" x14ac:dyDescent="0.35">
      <c r="B1030" s="15"/>
      <c r="C1030" s="15"/>
      <c r="D1030" s="15"/>
      <c r="E1030" s="15"/>
      <c r="F1030" s="15"/>
      <c r="G1030" s="15"/>
      <c r="H1030" s="15"/>
      <c r="I1030" s="15"/>
      <c r="J1030" s="15"/>
      <c r="K1030" s="15"/>
      <c r="L1030" s="15"/>
      <c r="M1030" s="15"/>
      <c r="N1030" s="15"/>
      <c r="O1030" s="15"/>
      <c r="P1030" s="15"/>
    </row>
    <row r="1031" spans="2:16" x14ac:dyDescent="0.35">
      <c r="B1031" s="397" t="s">
        <v>254</v>
      </c>
      <c r="C1031" s="15"/>
      <c r="D1031" s="15"/>
      <c r="E1031" s="15"/>
      <c r="F1031" s="15"/>
      <c r="G1031" s="15"/>
      <c r="H1031" s="15"/>
      <c r="I1031" s="15"/>
      <c r="J1031" s="15"/>
      <c r="K1031" s="15"/>
      <c r="L1031" s="15"/>
      <c r="M1031" s="15"/>
      <c r="N1031" s="15"/>
      <c r="O1031" s="15"/>
      <c r="P1031" s="15"/>
    </row>
    <row r="1032" spans="2:16" x14ac:dyDescent="0.35">
      <c r="B1032" s="445" t="s">
        <v>255</v>
      </c>
      <c r="C1032" s="15"/>
      <c r="D1032" s="15"/>
      <c r="E1032" s="15"/>
      <c r="F1032" s="15"/>
      <c r="G1032" s="15"/>
      <c r="H1032" s="15"/>
      <c r="I1032" s="15"/>
      <c r="J1032" s="15"/>
      <c r="K1032" s="15"/>
      <c r="L1032" s="15"/>
      <c r="M1032" s="15"/>
      <c r="N1032" s="15"/>
      <c r="O1032" s="15"/>
      <c r="P1032" s="15"/>
    </row>
    <row r="1033" spans="2:16" x14ac:dyDescent="0.35">
      <c r="B1033" s="369"/>
      <c r="C1033" s="982">
        <v>2017</v>
      </c>
      <c r="D1033" s="982"/>
      <c r="E1033" s="982">
        <v>2018</v>
      </c>
      <c r="F1033" s="982"/>
      <c r="G1033" s="982">
        <v>2019</v>
      </c>
      <c r="H1033" s="982"/>
      <c r="I1033" s="982">
        <v>2020</v>
      </c>
      <c r="J1033" s="982"/>
      <c r="K1033" s="993">
        <v>2021</v>
      </c>
      <c r="L1033" s="993"/>
      <c r="M1033" s="993"/>
      <c r="N1033" s="993">
        <v>2022</v>
      </c>
      <c r="O1033" s="993"/>
      <c r="P1033" s="993"/>
    </row>
    <row r="1034" spans="2:16" x14ac:dyDescent="0.35">
      <c r="B1034" s="390"/>
      <c r="C1034" s="980" t="s">
        <v>49</v>
      </c>
      <c r="D1034" s="980" t="s">
        <v>71</v>
      </c>
      <c r="E1034" s="980" t="s">
        <v>49</v>
      </c>
      <c r="F1034" s="980" t="s">
        <v>71</v>
      </c>
      <c r="G1034" s="980" t="s">
        <v>49</v>
      </c>
      <c r="H1034" s="980" t="s">
        <v>71</v>
      </c>
      <c r="I1034" s="980" t="s">
        <v>49</v>
      </c>
      <c r="J1034" s="980" t="s">
        <v>71</v>
      </c>
      <c r="K1034" s="980" t="s">
        <v>175</v>
      </c>
      <c r="L1034" s="980" t="s">
        <v>71</v>
      </c>
      <c r="M1034" s="980"/>
      <c r="N1034" s="980" t="s">
        <v>175</v>
      </c>
      <c r="O1034" s="980" t="s">
        <v>71</v>
      </c>
      <c r="P1034" s="980"/>
    </row>
    <row r="1035" spans="2:16" x14ac:dyDescent="0.35">
      <c r="B1035" s="370"/>
      <c r="C1035" s="981"/>
      <c r="D1035" s="981"/>
      <c r="E1035" s="981"/>
      <c r="F1035" s="981"/>
      <c r="G1035" s="981"/>
      <c r="H1035" s="981"/>
      <c r="I1035" s="981"/>
      <c r="J1035" s="981"/>
      <c r="K1035" s="981"/>
      <c r="L1035" s="256" t="s">
        <v>71</v>
      </c>
      <c r="M1035" s="256" t="s">
        <v>256</v>
      </c>
      <c r="N1035" s="981"/>
      <c r="O1035" s="256" t="s">
        <v>71</v>
      </c>
      <c r="P1035" s="256" t="s">
        <v>256</v>
      </c>
    </row>
    <row r="1036" spans="2:16" x14ac:dyDescent="0.35">
      <c r="B1036" s="446" t="s">
        <v>24</v>
      </c>
      <c r="C1036" s="417">
        <v>55096748</v>
      </c>
      <c r="D1036" s="417">
        <v>898875382</v>
      </c>
      <c r="E1036" s="417">
        <v>64989532</v>
      </c>
      <c r="F1036" s="417">
        <v>1053423246</v>
      </c>
      <c r="G1036" s="417">
        <v>61964569</v>
      </c>
      <c r="H1036" s="417">
        <v>561318895</v>
      </c>
      <c r="I1036" s="417">
        <v>35665569</v>
      </c>
      <c r="J1036" s="417">
        <v>688278370</v>
      </c>
      <c r="K1036" s="447">
        <v>63142937</v>
      </c>
      <c r="L1036" s="447">
        <v>847021396</v>
      </c>
      <c r="M1036" s="448">
        <v>100</v>
      </c>
      <c r="N1036" s="417">
        <v>74922184</v>
      </c>
      <c r="O1036" s="417">
        <v>513732675.38</v>
      </c>
      <c r="P1036" s="448">
        <v>100</v>
      </c>
    </row>
    <row r="1037" spans="2:16" ht="27" x14ac:dyDescent="0.35">
      <c r="B1037" s="449" t="s">
        <v>257</v>
      </c>
      <c r="C1037" s="450" t="s">
        <v>34</v>
      </c>
      <c r="D1037" s="450" t="s">
        <v>34</v>
      </c>
      <c r="E1037" s="450" t="s">
        <v>34</v>
      </c>
      <c r="F1037" s="450" t="s">
        <v>34</v>
      </c>
      <c r="G1037" s="450" t="s">
        <v>34</v>
      </c>
      <c r="H1037" s="450" t="s">
        <v>34</v>
      </c>
      <c r="I1037" s="450" t="s">
        <v>34</v>
      </c>
      <c r="J1037" s="450" t="s">
        <v>34</v>
      </c>
      <c r="K1037" s="451">
        <v>46742313</v>
      </c>
      <c r="L1037" s="451">
        <v>400635189</v>
      </c>
      <c r="M1037" s="452">
        <v>47.3</v>
      </c>
      <c r="N1037" s="453">
        <v>62615325</v>
      </c>
      <c r="O1037" s="453">
        <v>316094828.62</v>
      </c>
      <c r="P1037" s="454">
        <v>61.529048816330302</v>
      </c>
    </row>
    <row r="1038" spans="2:16" x14ac:dyDescent="0.35">
      <c r="B1038" s="455" t="s">
        <v>258</v>
      </c>
      <c r="C1038" s="284" t="s">
        <v>34</v>
      </c>
      <c r="D1038" s="284" t="s">
        <v>34</v>
      </c>
      <c r="E1038" s="284" t="s">
        <v>34</v>
      </c>
      <c r="F1038" s="284" t="s">
        <v>34</v>
      </c>
      <c r="G1038" s="284" t="s">
        <v>34</v>
      </c>
      <c r="H1038" s="284" t="s">
        <v>34</v>
      </c>
      <c r="I1038" s="284" t="s">
        <v>34</v>
      </c>
      <c r="J1038" s="284" t="s">
        <v>34</v>
      </c>
      <c r="K1038" s="456">
        <v>16400624</v>
      </c>
      <c r="L1038" s="456">
        <v>446386207</v>
      </c>
      <c r="M1038" s="457">
        <v>52.7</v>
      </c>
      <c r="N1038" s="288">
        <v>12306859</v>
      </c>
      <c r="O1038" s="288">
        <v>197637846.75999999</v>
      </c>
      <c r="P1038" s="458">
        <v>38.470951183669698</v>
      </c>
    </row>
    <row r="1039" spans="2:16" x14ac:dyDescent="0.35">
      <c r="B1039" s="386" t="s">
        <v>38</v>
      </c>
      <c r="C1039" s="459"/>
      <c r="D1039" s="459"/>
      <c r="E1039" s="459"/>
      <c r="F1039" s="15"/>
      <c r="G1039" s="15"/>
      <c r="H1039" s="15"/>
      <c r="I1039" s="15"/>
      <c r="J1039" s="15"/>
      <c r="K1039" s="15"/>
      <c r="L1039" s="15"/>
      <c r="M1039" s="15"/>
      <c r="N1039" s="268"/>
      <c r="O1039" s="387"/>
      <c r="P1039" s="268"/>
    </row>
    <row r="1040" spans="2:16" x14ac:dyDescent="0.35">
      <c r="B1040" s="388" t="s">
        <v>29</v>
      </c>
      <c r="C1040" s="459"/>
      <c r="D1040" s="459"/>
      <c r="E1040" s="459"/>
      <c r="F1040" s="15"/>
      <c r="G1040" s="15"/>
      <c r="H1040" s="15"/>
      <c r="I1040" s="15"/>
      <c r="J1040" s="15"/>
      <c r="K1040" s="15"/>
      <c r="L1040" s="15"/>
      <c r="M1040" s="15"/>
      <c r="N1040" s="15"/>
      <c r="O1040" s="444"/>
      <c r="P1040" s="15"/>
    </row>
    <row r="1041" spans="2:16" x14ac:dyDescent="0.35">
      <c r="B1041" s="15"/>
      <c r="C1041" s="459"/>
      <c r="D1041" s="459"/>
      <c r="E1041" s="459"/>
      <c r="F1041" s="15"/>
      <c r="G1041" s="15"/>
      <c r="H1041" s="15"/>
      <c r="I1041" s="15"/>
      <c r="J1041" s="15"/>
      <c r="K1041" s="15"/>
      <c r="L1041" s="15"/>
      <c r="M1041" s="15"/>
      <c r="N1041" s="15"/>
      <c r="O1041" s="444"/>
      <c r="P1041" s="15"/>
    </row>
    <row r="1042" spans="2:16" x14ac:dyDescent="0.35">
      <c r="B1042" s="397" t="s">
        <v>259</v>
      </c>
      <c r="C1042" s="459"/>
      <c r="D1042" s="15"/>
      <c r="E1042" s="459"/>
      <c r="F1042" s="15"/>
      <c r="G1042" s="15"/>
      <c r="H1042" s="15"/>
      <c r="I1042" s="15"/>
      <c r="J1042" s="15"/>
      <c r="K1042" s="15"/>
      <c r="L1042" s="15"/>
      <c r="M1042" s="15"/>
      <c r="N1042" s="15"/>
      <c r="O1042" s="15"/>
      <c r="P1042" s="15"/>
    </row>
    <row r="1043" spans="2:16" x14ac:dyDescent="0.35">
      <c r="B1043" s="445" t="s">
        <v>260</v>
      </c>
      <c r="C1043" s="459"/>
      <c r="D1043" s="15"/>
      <c r="E1043" s="459"/>
      <c r="F1043" s="15"/>
      <c r="G1043" s="15"/>
      <c r="H1043" s="15"/>
      <c r="I1043" s="15"/>
      <c r="J1043" s="15"/>
      <c r="K1043" s="15"/>
      <c r="L1043" s="15"/>
      <c r="M1043" s="15"/>
      <c r="N1043" s="15"/>
      <c r="O1043" s="15"/>
      <c r="P1043" s="15"/>
    </row>
    <row r="1044" spans="2:16" x14ac:dyDescent="0.35">
      <c r="B1044" s="445" t="s">
        <v>261</v>
      </c>
      <c r="C1044" s="459"/>
      <c r="D1044" s="15"/>
      <c r="E1044" s="459"/>
      <c r="F1044" s="15"/>
      <c r="G1044" s="15"/>
      <c r="H1044" s="15"/>
      <c r="I1044" s="15"/>
      <c r="J1044" s="15"/>
      <c r="K1044" s="15"/>
      <c r="L1044" s="15"/>
      <c r="M1044" s="15"/>
      <c r="N1044" s="15"/>
      <c r="O1044" s="15"/>
      <c r="P1044" s="15"/>
    </row>
    <row r="1045" spans="2:16" x14ac:dyDescent="0.35">
      <c r="B1045" s="197"/>
      <c r="C1045" s="198">
        <v>2021</v>
      </c>
      <c r="D1045" s="198">
        <v>2022</v>
      </c>
      <c r="E1045" s="15"/>
      <c r="F1045" s="15"/>
      <c r="G1045" s="15"/>
      <c r="H1045" s="15"/>
      <c r="I1045" s="15"/>
      <c r="J1045" s="15"/>
      <c r="K1045" s="15"/>
      <c r="L1045" s="15"/>
      <c r="M1045" s="15"/>
      <c r="N1045" s="15"/>
      <c r="O1045" s="15"/>
      <c r="P1045" s="15"/>
    </row>
    <row r="1046" spans="2:16" x14ac:dyDescent="0.35">
      <c r="B1046" s="200" t="s">
        <v>49</v>
      </c>
      <c r="C1046" s="372">
        <v>2001</v>
      </c>
      <c r="D1046" s="372">
        <v>1945</v>
      </c>
      <c r="E1046" s="15"/>
      <c r="F1046" s="15"/>
      <c r="G1046" s="15"/>
      <c r="H1046" s="15"/>
      <c r="I1046" s="15"/>
      <c r="J1046" s="15"/>
      <c r="K1046" s="15"/>
      <c r="L1046" s="15"/>
      <c r="M1046" s="15"/>
      <c r="N1046" s="15"/>
      <c r="O1046" s="15"/>
      <c r="P1046" s="15"/>
    </row>
    <row r="1047" spans="2:16" x14ac:dyDescent="0.35">
      <c r="B1047" s="222" t="s">
        <v>168</v>
      </c>
      <c r="C1047" s="460">
        <v>3.1384183165307708E-2</v>
      </c>
      <c r="D1047" s="460">
        <v>2.59602683231978E-2</v>
      </c>
      <c r="E1047" s="15"/>
      <c r="F1047" s="15"/>
      <c r="G1047" s="15"/>
      <c r="H1047" s="15"/>
      <c r="I1047" s="15"/>
      <c r="J1047" s="15"/>
      <c r="K1047" s="15"/>
      <c r="L1047" s="15"/>
      <c r="M1047" s="15"/>
      <c r="N1047" s="15"/>
      <c r="O1047" s="15"/>
      <c r="P1047" s="15"/>
    </row>
    <row r="1048" spans="2:16" x14ac:dyDescent="0.35">
      <c r="B1048" s="221" t="s">
        <v>262</v>
      </c>
      <c r="C1048" s="12">
        <v>137340</v>
      </c>
      <c r="D1048" s="12">
        <v>77348.88</v>
      </c>
      <c r="E1048" s="208"/>
      <c r="F1048" s="15"/>
      <c r="G1048" s="15"/>
      <c r="H1048" s="15"/>
      <c r="I1048" s="15"/>
      <c r="J1048" s="15"/>
      <c r="K1048" s="15"/>
      <c r="L1048" s="15"/>
      <c r="M1048" s="15"/>
      <c r="N1048" s="15"/>
      <c r="O1048" s="15"/>
      <c r="P1048" s="15"/>
    </row>
    <row r="1049" spans="2:16" x14ac:dyDescent="0.35">
      <c r="B1049" s="222" t="s">
        <v>169</v>
      </c>
      <c r="C1049" s="191">
        <v>1.338821358971929E-2</v>
      </c>
      <c r="D1049" s="191">
        <v>1.50562507908975E-2</v>
      </c>
      <c r="E1049" s="461"/>
      <c r="F1049" s="995"/>
      <c r="G1049" s="995"/>
      <c r="H1049" s="995"/>
      <c r="I1049" s="995"/>
      <c r="J1049" s="15"/>
      <c r="K1049" s="15"/>
      <c r="L1049" s="15"/>
      <c r="M1049" s="15"/>
      <c r="N1049" s="15"/>
      <c r="O1049" s="15"/>
      <c r="P1049" s="15"/>
    </row>
    <row r="1050" spans="2:16" ht="27" x14ac:dyDescent="0.35">
      <c r="B1050" s="462" t="s">
        <v>263</v>
      </c>
      <c r="C1050" s="463">
        <v>68.635682158920545</v>
      </c>
      <c r="D1050" s="463">
        <v>39.768061696658101</v>
      </c>
      <c r="E1050" s="208"/>
      <c r="F1050" s="464"/>
      <c r="G1050" s="464"/>
      <c r="H1050" s="464"/>
      <c r="I1050" s="464"/>
      <c r="J1050" s="15"/>
      <c r="K1050" s="15"/>
      <c r="L1050" s="15"/>
      <c r="M1050" s="15"/>
      <c r="N1050" s="15"/>
      <c r="O1050" s="15"/>
      <c r="P1050" s="15"/>
    </row>
    <row r="1051" spans="2:16" x14ac:dyDescent="0.35">
      <c r="B1051" s="388" t="s">
        <v>29</v>
      </c>
      <c r="C1051" s="208"/>
      <c r="D1051" s="464"/>
      <c r="E1051" s="464"/>
      <c r="F1051" s="464"/>
      <c r="G1051" s="464"/>
      <c r="H1051" s="464"/>
      <c r="I1051" s="464"/>
      <c r="J1051" s="15"/>
      <c r="K1051" s="15"/>
      <c r="L1051" s="15"/>
      <c r="M1051" s="15"/>
      <c r="N1051" s="15"/>
      <c r="O1051" s="15"/>
      <c r="P1051" s="15"/>
    </row>
    <row r="1052" spans="2:16" x14ac:dyDescent="0.35">
      <c r="B1052" s="388"/>
      <c r="C1052" s="208"/>
      <c r="D1052" s="464"/>
      <c r="E1052" s="464"/>
      <c r="F1052" s="464"/>
      <c r="G1052" s="464"/>
      <c r="H1052" s="464"/>
      <c r="I1052" s="464"/>
      <c r="J1052" s="15"/>
      <c r="K1052" s="15"/>
      <c r="L1052" s="15"/>
      <c r="M1052" s="15"/>
      <c r="N1052" s="15"/>
      <c r="O1052" s="15"/>
      <c r="P1052" s="15"/>
    </row>
    <row r="1053" spans="2:16" ht="15.5" x14ac:dyDescent="0.35">
      <c r="B1053" s="433" t="s">
        <v>264</v>
      </c>
      <c r="C1053" s="15"/>
      <c r="D1053" s="15"/>
      <c r="E1053" s="15"/>
      <c r="F1053" s="15"/>
      <c r="G1053" s="15"/>
      <c r="H1053" s="15"/>
      <c r="I1053" s="15"/>
      <c r="J1053" s="15"/>
      <c r="K1053" s="15"/>
      <c r="L1053" s="15"/>
      <c r="M1053" s="15"/>
      <c r="N1053" s="15"/>
      <c r="O1053" s="15"/>
      <c r="P1053" s="15"/>
    </row>
    <row r="1054" spans="2:16" x14ac:dyDescent="0.35">
      <c r="B1054" s="397" t="s">
        <v>265</v>
      </c>
      <c r="C1054" s="15"/>
      <c r="D1054" s="15"/>
      <c r="E1054" s="15"/>
      <c r="F1054" s="15"/>
      <c r="G1054" s="15"/>
      <c r="H1054" s="15"/>
      <c r="I1054" s="15"/>
      <c r="J1054" s="15"/>
      <c r="K1054" s="15"/>
      <c r="L1054" s="15"/>
      <c r="M1054" s="15"/>
      <c r="N1054" s="15"/>
      <c r="O1054" s="954" t="s">
        <v>2</v>
      </c>
      <c r="P1054" s="954"/>
    </row>
    <row r="1055" spans="2:16" x14ac:dyDescent="0.35">
      <c r="B1055" s="445" t="s">
        <v>184</v>
      </c>
      <c r="C1055" s="15"/>
      <c r="D1055" s="15"/>
      <c r="E1055" s="15"/>
      <c r="F1055" s="15"/>
      <c r="G1055" s="15"/>
      <c r="H1055" s="15"/>
      <c r="I1055" s="15"/>
      <c r="J1055" s="15"/>
      <c r="K1055" s="15"/>
      <c r="L1055" s="15"/>
      <c r="M1055" s="15"/>
      <c r="N1055" s="15"/>
    </row>
    <row r="1056" spans="2:16" x14ac:dyDescent="0.35">
      <c r="B1056" s="369"/>
      <c r="C1056" s="982">
        <v>2017</v>
      </c>
      <c r="D1056" s="982"/>
      <c r="E1056" s="982">
        <v>2018</v>
      </c>
      <c r="F1056" s="982"/>
      <c r="G1056" s="982">
        <v>2019</v>
      </c>
      <c r="H1056" s="982"/>
      <c r="I1056" s="982">
        <v>2020</v>
      </c>
      <c r="J1056" s="982"/>
      <c r="K1056" s="982">
        <v>2021</v>
      </c>
      <c r="L1056" s="982"/>
      <c r="M1056" s="982">
        <v>2022</v>
      </c>
      <c r="N1056" s="982"/>
      <c r="O1056" s="15"/>
      <c r="P1056" s="15"/>
    </row>
    <row r="1057" spans="2:16" x14ac:dyDescent="0.35">
      <c r="B1057" s="465"/>
      <c r="C1057" s="256" t="s">
        <v>49</v>
      </c>
      <c r="D1057" s="256" t="s">
        <v>71</v>
      </c>
      <c r="E1057" s="256" t="s">
        <v>49</v>
      </c>
      <c r="F1057" s="256" t="s">
        <v>71</v>
      </c>
      <c r="G1057" s="256" t="s">
        <v>49</v>
      </c>
      <c r="H1057" s="256" t="s">
        <v>71</v>
      </c>
      <c r="I1057" s="256" t="s">
        <v>49</v>
      </c>
      <c r="J1057" s="256" t="s">
        <v>71</v>
      </c>
      <c r="K1057" s="256" t="s">
        <v>175</v>
      </c>
      <c r="L1057" s="256" t="s">
        <v>71</v>
      </c>
      <c r="M1057" s="256" t="s">
        <v>175</v>
      </c>
      <c r="N1057" s="256" t="s">
        <v>71</v>
      </c>
      <c r="O1057" s="268"/>
      <c r="P1057" s="15"/>
    </row>
    <row r="1058" spans="2:16" x14ac:dyDescent="0.35">
      <c r="B1058" s="466" t="s">
        <v>266</v>
      </c>
      <c r="C1058" s="467">
        <v>80.945189999999997</v>
      </c>
      <c r="D1058" s="467">
        <v>260398.646022</v>
      </c>
      <c r="E1058" s="467">
        <v>80.833363000000006</v>
      </c>
      <c r="F1058" s="467">
        <v>252312.35433500001</v>
      </c>
      <c r="G1058" s="467">
        <v>77.931211000000005</v>
      </c>
      <c r="H1058" s="467">
        <v>232532.00601700001</v>
      </c>
      <c r="I1058" s="467">
        <v>71.517345000000006</v>
      </c>
      <c r="J1058" s="467">
        <v>197024.95804100001</v>
      </c>
      <c r="K1058" s="467">
        <v>75.254324999999994</v>
      </c>
      <c r="L1058" s="467">
        <v>211696.48664727001</v>
      </c>
      <c r="M1058" s="467">
        <v>75.243425000000002</v>
      </c>
      <c r="N1058" s="467">
        <v>221919.90497427</v>
      </c>
      <c r="O1058" s="268"/>
      <c r="P1058" s="15"/>
    </row>
    <row r="1059" spans="2:16" x14ac:dyDescent="0.35">
      <c r="B1059" s="386" t="s">
        <v>267</v>
      </c>
      <c r="C1059" s="386"/>
      <c r="D1059" s="386"/>
      <c r="E1059" s="386"/>
      <c r="F1059" s="386"/>
      <c r="G1059" s="15"/>
      <c r="H1059" s="15"/>
      <c r="I1059" s="15"/>
      <c r="J1059" s="15"/>
      <c r="K1059" s="15"/>
      <c r="L1059" s="15"/>
      <c r="M1059" s="15"/>
      <c r="N1059" s="15"/>
      <c r="O1059" s="15"/>
      <c r="P1059" s="15"/>
    </row>
    <row r="1060" spans="2:16" x14ac:dyDescent="0.35">
      <c r="B1060" s="388" t="s">
        <v>29</v>
      </c>
      <c r="C1060" s="459"/>
      <c r="D1060" s="15"/>
      <c r="E1060" s="459"/>
      <c r="F1060" s="15"/>
      <c r="G1060" s="15"/>
      <c r="H1060" s="15"/>
      <c r="I1060" s="15"/>
      <c r="J1060" s="15"/>
      <c r="K1060" s="15"/>
      <c r="L1060" s="15"/>
      <c r="M1060" s="15"/>
      <c r="N1060" s="15"/>
      <c r="O1060" s="15"/>
      <c r="P1060" s="15"/>
    </row>
    <row r="1061" spans="2:16" x14ac:dyDescent="0.35">
      <c r="B1061" s="468"/>
      <c r="C1061" s="459"/>
      <c r="D1061" s="15"/>
      <c r="E1061" s="459"/>
      <c r="F1061" s="15"/>
      <c r="G1061" s="15"/>
      <c r="H1061" s="15"/>
      <c r="I1061" s="15"/>
      <c r="J1061" s="15"/>
      <c r="K1061" s="15"/>
      <c r="L1061" s="15"/>
      <c r="M1061" s="15"/>
      <c r="N1061" s="15"/>
      <c r="O1061" s="15"/>
      <c r="P1061" s="15"/>
    </row>
    <row r="1062" spans="2:16" x14ac:dyDescent="0.35">
      <c r="B1062" s="397" t="s">
        <v>268</v>
      </c>
      <c r="C1062" s="425"/>
      <c r="D1062" s="15"/>
      <c r="E1062" s="15"/>
      <c r="F1062" s="15"/>
      <c r="G1062" s="15"/>
      <c r="H1062" s="15"/>
      <c r="I1062" s="15"/>
      <c r="J1062" s="15"/>
      <c r="K1062" s="15"/>
      <c r="L1062" s="15"/>
      <c r="M1062" s="15"/>
      <c r="N1062" s="15"/>
      <c r="O1062" s="15"/>
      <c r="P1062" s="15"/>
    </row>
    <row r="1063" spans="2:16" x14ac:dyDescent="0.35">
      <c r="B1063" s="445" t="s">
        <v>269</v>
      </c>
      <c r="C1063" s="425"/>
      <c r="D1063" s="15"/>
      <c r="E1063" s="15"/>
      <c r="F1063" s="15"/>
      <c r="G1063" s="15"/>
      <c r="H1063" s="15"/>
      <c r="I1063" s="15"/>
      <c r="J1063" s="15"/>
      <c r="K1063" s="15"/>
      <c r="L1063" s="15"/>
      <c r="M1063" s="15"/>
      <c r="N1063" s="15"/>
      <c r="O1063" s="15"/>
      <c r="P1063" s="15"/>
    </row>
    <row r="1064" spans="2:16" x14ac:dyDescent="0.35">
      <c r="B1064" s="369"/>
      <c r="C1064" s="982">
        <v>2017</v>
      </c>
      <c r="D1064" s="982"/>
      <c r="E1064" s="982">
        <v>2018</v>
      </c>
      <c r="F1064" s="982"/>
      <c r="G1064" s="982">
        <v>2019</v>
      </c>
      <c r="H1064" s="982"/>
      <c r="I1064" s="982">
        <v>2020</v>
      </c>
      <c r="J1064" s="982"/>
      <c r="K1064" s="982">
        <v>2021</v>
      </c>
      <c r="L1064" s="982"/>
      <c r="M1064" s="982">
        <v>2022</v>
      </c>
      <c r="N1064" s="982"/>
      <c r="O1064" s="15"/>
      <c r="P1064" s="15"/>
    </row>
    <row r="1065" spans="2:16" x14ac:dyDescent="0.35">
      <c r="B1065" s="370"/>
      <c r="C1065" s="469" t="s">
        <v>270</v>
      </c>
      <c r="D1065" s="470" t="s">
        <v>9</v>
      </c>
      <c r="E1065" s="470" t="s">
        <v>270</v>
      </c>
      <c r="F1065" s="470" t="s">
        <v>9</v>
      </c>
      <c r="G1065" s="470" t="s">
        <v>270</v>
      </c>
      <c r="H1065" s="470" t="s">
        <v>9</v>
      </c>
      <c r="I1065" s="470" t="s">
        <v>270</v>
      </c>
      <c r="J1065" s="470" t="s">
        <v>9</v>
      </c>
      <c r="K1065" s="470" t="s">
        <v>270</v>
      </c>
      <c r="L1065" s="470" t="s">
        <v>9</v>
      </c>
      <c r="M1065" s="470" t="s">
        <v>270</v>
      </c>
      <c r="N1065" s="470" t="s">
        <v>9</v>
      </c>
      <c r="O1065" s="268"/>
      <c r="P1065" s="268"/>
    </row>
    <row r="1066" spans="2:16" x14ac:dyDescent="0.35">
      <c r="B1066" s="471" t="s">
        <v>175</v>
      </c>
      <c r="C1066" s="472"/>
      <c r="D1066" s="472"/>
      <c r="E1066" s="472"/>
      <c r="F1066" s="472"/>
      <c r="G1066" s="472"/>
      <c r="H1066" s="472"/>
      <c r="I1066" s="472"/>
      <c r="J1066" s="472"/>
      <c r="K1066" s="472"/>
      <c r="L1066" s="472"/>
      <c r="M1066" s="472"/>
      <c r="N1066" s="472"/>
      <c r="O1066" s="268"/>
      <c r="P1066" s="268"/>
    </row>
    <row r="1067" spans="2:16" x14ac:dyDescent="0.35">
      <c r="B1067" s="258" t="s">
        <v>176</v>
      </c>
      <c r="C1067" s="94">
        <v>0</v>
      </c>
      <c r="D1067" s="94"/>
      <c r="E1067" s="94">
        <v>2</v>
      </c>
      <c r="F1067" s="155">
        <v>40</v>
      </c>
      <c r="G1067" s="94">
        <v>0</v>
      </c>
      <c r="H1067" s="94"/>
      <c r="I1067" s="94">
        <v>0</v>
      </c>
      <c r="J1067" s="94"/>
      <c r="K1067" s="95">
        <v>0</v>
      </c>
      <c r="L1067" s="473"/>
      <c r="M1067" s="95">
        <v>0</v>
      </c>
      <c r="N1067" s="473">
        <v>0</v>
      </c>
      <c r="O1067" s="474"/>
      <c r="P1067" s="475"/>
    </row>
    <row r="1068" spans="2:16" x14ac:dyDescent="0.35">
      <c r="B1068" s="222" t="s">
        <v>177</v>
      </c>
      <c r="C1068" s="88">
        <v>3</v>
      </c>
      <c r="D1068" s="159">
        <v>100</v>
      </c>
      <c r="E1068" s="88">
        <v>2</v>
      </c>
      <c r="F1068" s="159">
        <v>40</v>
      </c>
      <c r="G1068" s="88">
        <v>0</v>
      </c>
      <c r="H1068" s="88"/>
      <c r="I1068" s="88">
        <v>0</v>
      </c>
      <c r="J1068" s="88"/>
      <c r="K1068" s="89">
        <v>0</v>
      </c>
      <c r="L1068" s="476"/>
      <c r="M1068" s="89">
        <v>0</v>
      </c>
      <c r="N1068" s="476">
        <v>0</v>
      </c>
      <c r="O1068" s="474"/>
      <c r="P1068" s="475"/>
    </row>
    <row r="1069" spans="2:16" x14ac:dyDescent="0.35">
      <c r="B1069" s="222" t="s">
        <v>178</v>
      </c>
      <c r="C1069" s="88">
        <v>0</v>
      </c>
      <c r="D1069" s="88"/>
      <c r="E1069" s="88">
        <v>0</v>
      </c>
      <c r="F1069" s="159"/>
      <c r="G1069" s="88">
        <v>1</v>
      </c>
      <c r="H1069" s="477">
        <v>100</v>
      </c>
      <c r="I1069" s="88">
        <v>62</v>
      </c>
      <c r="J1069" s="477">
        <v>100</v>
      </c>
      <c r="K1069" s="89">
        <v>1</v>
      </c>
      <c r="L1069" s="159">
        <v>100</v>
      </c>
      <c r="M1069" s="89">
        <v>1</v>
      </c>
      <c r="N1069" s="159">
        <v>100</v>
      </c>
      <c r="O1069" s="474"/>
      <c r="P1069" s="475"/>
    </row>
    <row r="1070" spans="2:16" x14ac:dyDescent="0.35">
      <c r="B1070" s="478" t="s">
        <v>179</v>
      </c>
      <c r="C1070" s="90">
        <v>0</v>
      </c>
      <c r="D1070" s="90"/>
      <c r="E1070" s="90">
        <v>1</v>
      </c>
      <c r="F1070" s="479">
        <v>20</v>
      </c>
      <c r="G1070" s="90">
        <v>0</v>
      </c>
      <c r="H1070" s="480"/>
      <c r="I1070" s="90">
        <v>0</v>
      </c>
      <c r="J1070" s="480"/>
      <c r="K1070" s="91">
        <v>0</v>
      </c>
      <c r="L1070" s="481"/>
      <c r="M1070" s="91">
        <v>0</v>
      </c>
      <c r="N1070" s="481">
        <v>0</v>
      </c>
      <c r="O1070" s="474"/>
      <c r="P1070" s="475"/>
    </row>
    <row r="1071" spans="2:16" x14ac:dyDescent="0.35">
      <c r="B1071" s="482" t="s">
        <v>24</v>
      </c>
      <c r="C1071" s="409">
        <v>3</v>
      </c>
      <c r="D1071" s="409"/>
      <c r="E1071" s="409">
        <v>5</v>
      </c>
      <c r="F1071" s="483"/>
      <c r="G1071" s="409">
        <v>1</v>
      </c>
      <c r="H1071" s="409"/>
      <c r="I1071" s="409">
        <v>62</v>
      </c>
      <c r="J1071" s="409"/>
      <c r="K1071" s="409">
        <v>1</v>
      </c>
      <c r="L1071" s="483">
        <v>100</v>
      </c>
      <c r="M1071" s="409">
        <v>1</v>
      </c>
      <c r="N1071" s="483">
        <v>100</v>
      </c>
      <c r="O1071" s="268"/>
      <c r="P1071" s="268"/>
    </row>
    <row r="1072" spans="2:16" x14ac:dyDescent="0.35">
      <c r="B1072" s="484" t="s">
        <v>50</v>
      </c>
      <c r="C1072" s="485"/>
      <c r="D1072" s="485"/>
      <c r="E1072" s="485"/>
      <c r="F1072" s="485"/>
      <c r="G1072" s="485"/>
      <c r="H1072" s="485"/>
      <c r="I1072" s="485"/>
      <c r="J1072" s="485"/>
      <c r="K1072" s="485"/>
      <c r="L1072" s="485"/>
      <c r="M1072" s="485"/>
      <c r="N1072" s="485"/>
      <c r="O1072" s="268"/>
      <c r="P1072" s="268"/>
    </row>
    <row r="1073" spans="2:16" x14ac:dyDescent="0.35">
      <c r="B1073" s="486" t="s">
        <v>176</v>
      </c>
      <c r="C1073" s="84">
        <v>0</v>
      </c>
      <c r="D1073" s="84"/>
      <c r="E1073" s="84">
        <v>190440</v>
      </c>
      <c r="F1073" s="487">
        <v>84.184654557349802</v>
      </c>
      <c r="G1073" s="84">
        <v>0</v>
      </c>
      <c r="H1073" s="84"/>
      <c r="I1073" s="84">
        <v>0</v>
      </c>
      <c r="J1073" s="84"/>
      <c r="K1073" s="488">
        <v>0</v>
      </c>
      <c r="L1073" s="489"/>
      <c r="M1073" s="488">
        <v>0</v>
      </c>
      <c r="N1073" s="489">
        <v>0</v>
      </c>
      <c r="O1073" s="474"/>
      <c r="P1073" s="475"/>
    </row>
    <row r="1074" spans="2:16" x14ac:dyDescent="0.35">
      <c r="B1074" s="490" t="s">
        <v>177</v>
      </c>
      <c r="C1074" s="88">
        <v>153100</v>
      </c>
      <c r="D1074" s="159">
        <v>100</v>
      </c>
      <c r="E1074" s="88">
        <v>10000</v>
      </c>
      <c r="F1074" s="159">
        <v>4.4205342657713613</v>
      </c>
      <c r="G1074" s="88">
        <v>0</v>
      </c>
      <c r="H1074" s="491"/>
      <c r="I1074" s="88">
        <v>0</v>
      </c>
      <c r="J1074" s="491"/>
      <c r="K1074" s="89">
        <v>0</v>
      </c>
      <c r="L1074" s="476"/>
      <c r="M1074" s="89">
        <v>0</v>
      </c>
      <c r="N1074" s="476">
        <v>0</v>
      </c>
      <c r="O1074" s="474"/>
      <c r="P1074" s="475"/>
    </row>
    <row r="1075" spans="2:16" x14ac:dyDescent="0.35">
      <c r="B1075" s="490" t="s">
        <v>178</v>
      </c>
      <c r="C1075" s="88">
        <v>0</v>
      </c>
      <c r="D1075" s="88"/>
      <c r="E1075" s="88">
        <v>0</v>
      </c>
      <c r="F1075" s="159">
        <v>0</v>
      </c>
      <c r="G1075" s="88">
        <v>74686</v>
      </c>
      <c r="H1075" s="477">
        <v>100</v>
      </c>
      <c r="I1075" s="88">
        <v>538918</v>
      </c>
      <c r="J1075" s="477">
        <v>100</v>
      </c>
      <c r="K1075" s="89">
        <v>12079</v>
      </c>
      <c r="L1075" s="159">
        <v>100</v>
      </c>
      <c r="M1075" s="89">
        <v>12079</v>
      </c>
      <c r="N1075" s="159">
        <v>100</v>
      </c>
      <c r="O1075" s="474"/>
      <c r="P1075" s="475"/>
    </row>
    <row r="1076" spans="2:16" x14ac:dyDescent="0.35">
      <c r="B1076" s="492" t="s">
        <v>179</v>
      </c>
      <c r="C1076" s="90">
        <v>0</v>
      </c>
      <c r="D1076" s="90"/>
      <c r="E1076" s="90">
        <v>25777</v>
      </c>
      <c r="F1076" s="479">
        <v>11.394811176878838</v>
      </c>
      <c r="G1076" s="90">
        <v>0</v>
      </c>
      <c r="H1076" s="480"/>
      <c r="I1076" s="90">
        <v>0</v>
      </c>
      <c r="J1076" s="480"/>
      <c r="K1076" s="91">
        <v>0</v>
      </c>
      <c r="L1076" s="481"/>
      <c r="M1076" s="91">
        <v>0</v>
      </c>
      <c r="N1076" s="481">
        <v>0</v>
      </c>
      <c r="P1076" s="475"/>
    </row>
    <row r="1077" spans="2:16" x14ac:dyDescent="0.35">
      <c r="B1077" s="482" t="s">
        <v>24</v>
      </c>
      <c r="C1077" s="493">
        <v>153100</v>
      </c>
      <c r="D1077" s="494"/>
      <c r="E1077" s="493">
        <v>226217</v>
      </c>
      <c r="F1077" s="495"/>
      <c r="G1077" s="493">
        <v>74686</v>
      </c>
      <c r="H1077" s="496"/>
      <c r="I1077" s="493">
        <v>538918</v>
      </c>
      <c r="J1077" s="496"/>
      <c r="K1077" s="493">
        <v>12079</v>
      </c>
      <c r="L1077" s="497">
        <v>100</v>
      </c>
      <c r="M1077" s="493">
        <v>12079</v>
      </c>
      <c r="N1077" s="497">
        <v>100</v>
      </c>
      <c r="P1077" s="15"/>
    </row>
    <row r="1078" spans="2:16" x14ac:dyDescent="0.35">
      <c r="B1078" s="388" t="s">
        <v>29</v>
      </c>
      <c r="C1078" s="15"/>
      <c r="D1078" s="443"/>
      <c r="E1078" s="15"/>
      <c r="F1078" s="15"/>
      <c r="G1078" s="15"/>
      <c r="H1078" s="443"/>
      <c r="I1078" s="15"/>
      <c r="J1078" s="15"/>
      <c r="K1078" s="15"/>
      <c r="L1078" s="15"/>
      <c r="M1078" s="15"/>
      <c r="N1078" s="15"/>
      <c r="O1078" s="15"/>
      <c r="P1078" s="15"/>
    </row>
    <row r="1079" spans="2:16" x14ac:dyDescent="0.35">
      <c r="B1079" s="15"/>
      <c r="C1079" s="15"/>
      <c r="D1079" s="443"/>
      <c r="E1079" s="15"/>
      <c r="F1079" s="15"/>
      <c r="G1079" s="15"/>
      <c r="H1079" s="443"/>
      <c r="I1079" s="15"/>
      <c r="J1079" s="15"/>
      <c r="K1079" s="15"/>
      <c r="L1079" s="498"/>
      <c r="M1079" s="15"/>
      <c r="N1079" s="15"/>
      <c r="O1079" s="15"/>
      <c r="P1079" s="15"/>
    </row>
    <row r="1080" spans="2:16" ht="15.5" x14ac:dyDescent="0.35">
      <c r="B1080" s="433" t="s">
        <v>23</v>
      </c>
      <c r="C1080" s="15"/>
      <c r="D1080" s="15"/>
      <c r="E1080" s="15"/>
      <c r="F1080" s="15"/>
      <c r="G1080" s="15"/>
      <c r="H1080" s="15"/>
      <c r="I1080" s="15"/>
      <c r="J1080" s="15"/>
      <c r="K1080" s="15"/>
      <c r="L1080" s="15"/>
      <c r="M1080" s="15"/>
      <c r="N1080" s="15"/>
      <c r="O1080" s="15"/>
      <c r="P1080" s="15"/>
    </row>
    <row r="1081" spans="2:16" x14ac:dyDescent="0.35">
      <c r="B1081" s="397" t="s">
        <v>271</v>
      </c>
      <c r="C1081" s="15"/>
      <c r="D1081" s="15"/>
      <c r="E1081" s="15"/>
      <c r="F1081" s="15"/>
      <c r="G1081" s="15"/>
      <c r="H1081" s="15"/>
      <c r="I1081" s="15"/>
      <c r="J1081" s="15"/>
      <c r="K1081" s="15"/>
      <c r="L1081" s="15"/>
      <c r="M1081" s="15"/>
      <c r="N1081" s="15"/>
      <c r="O1081" s="954" t="s">
        <v>2</v>
      </c>
      <c r="P1081" s="954"/>
    </row>
    <row r="1082" spans="2:16" x14ac:dyDescent="0.35">
      <c r="B1082" s="445" t="s">
        <v>232</v>
      </c>
      <c r="C1082" s="268"/>
      <c r="D1082" s="15"/>
      <c r="E1082" s="15"/>
      <c r="F1082" s="15"/>
      <c r="G1082" s="15"/>
      <c r="H1082" s="15"/>
      <c r="I1082" s="15"/>
      <c r="J1082" s="15"/>
      <c r="K1082" s="15"/>
      <c r="L1082" s="15"/>
      <c r="M1082" s="15"/>
      <c r="N1082" s="15"/>
    </row>
    <row r="1083" spans="2:16" x14ac:dyDescent="0.35">
      <c r="B1083" s="369"/>
      <c r="C1083" s="982">
        <v>2017</v>
      </c>
      <c r="D1083" s="982"/>
      <c r="E1083" s="982">
        <v>2018</v>
      </c>
      <c r="F1083" s="982"/>
      <c r="G1083" s="982">
        <v>2019</v>
      </c>
      <c r="H1083" s="982"/>
      <c r="I1083" s="982">
        <v>2020</v>
      </c>
      <c r="J1083" s="982"/>
      <c r="K1083" s="982">
        <v>2021</v>
      </c>
      <c r="L1083" s="982"/>
      <c r="M1083" s="982">
        <v>2022</v>
      </c>
      <c r="N1083" s="982"/>
      <c r="O1083" s="15"/>
      <c r="P1083" s="15"/>
    </row>
    <row r="1084" spans="2:16" x14ac:dyDescent="0.35">
      <c r="B1084" s="370"/>
      <c r="C1084" s="256" t="s">
        <v>49</v>
      </c>
      <c r="D1084" s="256" t="s">
        <v>71</v>
      </c>
      <c r="E1084" s="256" t="s">
        <v>49</v>
      </c>
      <c r="F1084" s="256" t="s">
        <v>71</v>
      </c>
      <c r="G1084" s="256" t="s">
        <v>49</v>
      </c>
      <c r="H1084" s="256" t="s">
        <v>71</v>
      </c>
      <c r="I1084" s="256" t="s">
        <v>49</v>
      </c>
      <c r="J1084" s="256" t="s">
        <v>71</v>
      </c>
      <c r="K1084" s="256" t="s">
        <v>175</v>
      </c>
      <c r="L1084" s="256" t="s">
        <v>71</v>
      </c>
      <c r="M1084" s="256" t="s">
        <v>175</v>
      </c>
      <c r="N1084" s="256" t="s">
        <v>71</v>
      </c>
      <c r="O1084" s="268"/>
      <c r="P1084" s="15"/>
    </row>
    <row r="1085" spans="2:16" ht="27" x14ac:dyDescent="0.35">
      <c r="B1085" s="499" t="s">
        <v>272</v>
      </c>
      <c r="C1085" s="500">
        <v>18.360927</v>
      </c>
      <c r="D1085" s="500">
        <v>1638.343165</v>
      </c>
      <c r="E1085" s="500">
        <v>16.210728</v>
      </c>
      <c r="F1085" s="500">
        <v>1806.0790239999999</v>
      </c>
      <c r="G1085" s="500">
        <v>15.641114</v>
      </c>
      <c r="H1085" s="500">
        <v>1975.2017390000001</v>
      </c>
      <c r="I1085" s="500">
        <v>15.357468000000001</v>
      </c>
      <c r="J1085" s="500">
        <v>1762.200382</v>
      </c>
      <c r="K1085" s="501">
        <v>2</v>
      </c>
      <c r="L1085" s="501">
        <v>1254</v>
      </c>
      <c r="M1085" s="502">
        <v>3.4937339999999999</v>
      </c>
      <c r="N1085" s="502">
        <v>841.29586569000003</v>
      </c>
      <c r="O1085" s="208"/>
      <c r="P1085" s="15"/>
    </row>
    <row r="1086" spans="2:16" x14ac:dyDescent="0.35">
      <c r="B1086" s="335" t="s">
        <v>273</v>
      </c>
      <c r="C1086" s="280">
        <v>15.702635000000001</v>
      </c>
      <c r="D1086" s="280">
        <v>130.31083599999999</v>
      </c>
      <c r="E1086" s="280">
        <v>13.428699</v>
      </c>
      <c r="F1086" s="280">
        <v>280.17981600000002</v>
      </c>
      <c r="G1086" s="280">
        <v>12.317955</v>
      </c>
      <c r="H1086" s="280">
        <v>462.17533900000001</v>
      </c>
      <c r="I1086" s="280">
        <v>12.246207</v>
      </c>
      <c r="J1086" s="280">
        <v>146.257385</v>
      </c>
      <c r="K1086" s="503">
        <v>0</v>
      </c>
      <c r="L1086" s="503">
        <v>49</v>
      </c>
      <c r="M1086" s="282">
        <v>6.5964999999999996E-2</v>
      </c>
      <c r="N1086" s="282">
        <v>15.41141743</v>
      </c>
      <c r="O1086" s="208"/>
    </row>
    <row r="1087" spans="2:16" x14ac:dyDescent="0.35">
      <c r="B1087" s="335" t="s">
        <v>274</v>
      </c>
      <c r="C1087" s="280">
        <v>0.15396299999999999</v>
      </c>
      <c r="D1087" s="280">
        <v>412.77925800000003</v>
      </c>
      <c r="E1087" s="280">
        <v>0.48261199999999999</v>
      </c>
      <c r="F1087" s="280">
        <v>535.42789500000003</v>
      </c>
      <c r="G1087" s="280">
        <v>0.55779000000000001</v>
      </c>
      <c r="H1087" s="280">
        <v>374.40737200000001</v>
      </c>
      <c r="I1087" s="280">
        <v>0.108593</v>
      </c>
      <c r="J1087" s="280">
        <v>320.96359999999999</v>
      </c>
      <c r="K1087" s="282">
        <v>7.0596999999999993E-2</v>
      </c>
      <c r="L1087" s="282">
        <v>161.606596</v>
      </c>
      <c r="M1087" s="282">
        <v>1.3103999999999999E-2</v>
      </c>
      <c r="N1087" s="282">
        <v>58.494079450000001</v>
      </c>
      <c r="O1087" s="208"/>
    </row>
    <row r="1088" spans="2:16" x14ac:dyDescent="0.35">
      <c r="B1088" s="504" t="s">
        <v>275</v>
      </c>
      <c r="C1088" s="384">
        <v>2.5043289999999998</v>
      </c>
      <c r="D1088" s="384">
        <v>1095.2530710000001</v>
      </c>
      <c r="E1088" s="384">
        <v>2.299417</v>
      </c>
      <c r="F1088" s="384">
        <v>990.47131300000001</v>
      </c>
      <c r="G1088" s="384">
        <v>2.7653690000000002</v>
      </c>
      <c r="H1088" s="384">
        <v>1138.6190280000001</v>
      </c>
      <c r="I1088" s="384">
        <v>3.0026679999999999</v>
      </c>
      <c r="J1088" s="384">
        <v>1294.9793970000001</v>
      </c>
      <c r="K1088" s="505">
        <v>2</v>
      </c>
      <c r="L1088" s="505">
        <v>1044</v>
      </c>
      <c r="M1088" s="506">
        <v>3.4146649999999998</v>
      </c>
      <c r="N1088" s="506">
        <v>767.39036880999993</v>
      </c>
      <c r="O1088" s="208"/>
    </row>
    <row r="1089" spans="2:16" x14ac:dyDescent="0.35">
      <c r="B1089" s="386" t="s">
        <v>206</v>
      </c>
      <c r="C1089" s="507"/>
      <c r="D1089" s="507"/>
      <c r="E1089" s="507"/>
      <c r="F1089" s="507"/>
      <c r="G1089" s="507"/>
      <c r="H1089" s="507"/>
      <c r="I1089" s="507"/>
      <c r="J1089" s="507"/>
      <c r="K1089" s="208"/>
      <c r="L1089" s="208"/>
      <c r="M1089" s="444"/>
      <c r="N1089" s="15"/>
      <c r="O1089" s="15"/>
    </row>
    <row r="1090" spans="2:16" x14ac:dyDescent="0.35">
      <c r="B1090" s="388" t="s">
        <v>29</v>
      </c>
      <c r="C1090" s="507"/>
      <c r="D1090" s="507"/>
      <c r="E1090" s="507"/>
      <c r="F1090" s="507"/>
      <c r="G1090" s="507"/>
      <c r="H1090" s="507"/>
      <c r="I1090" s="507"/>
      <c r="J1090" s="507"/>
      <c r="K1090" s="208"/>
      <c r="L1090" s="208"/>
      <c r="M1090" s="444"/>
      <c r="N1090" s="15"/>
      <c r="O1090" s="15"/>
    </row>
    <row r="1091" spans="2:16" x14ac:dyDescent="0.35">
      <c r="B1091" s="15"/>
      <c r="C1091" s="15"/>
      <c r="D1091" s="15"/>
      <c r="E1091" s="15"/>
      <c r="F1091" s="15"/>
      <c r="G1091" s="15"/>
      <c r="H1091" s="15"/>
      <c r="I1091" s="15"/>
      <c r="J1091" s="15"/>
      <c r="K1091" s="15"/>
      <c r="L1091" s="508" t="s">
        <v>44</v>
      </c>
      <c r="M1091" s="15"/>
      <c r="N1091" s="15"/>
      <c r="O1091" s="15"/>
    </row>
    <row r="1092" spans="2:16" x14ac:dyDescent="0.35">
      <c r="B1092" s="397" t="s">
        <v>276</v>
      </c>
      <c r="C1092" s="15"/>
      <c r="D1092" s="15"/>
      <c r="E1092" s="15"/>
      <c r="F1092" s="15"/>
      <c r="G1092" s="15"/>
      <c r="H1092" s="15"/>
      <c r="I1092" s="15"/>
      <c r="J1092" s="15"/>
      <c r="K1092" s="15"/>
      <c r="L1092" s="15"/>
      <c r="M1092" s="15"/>
      <c r="N1092" s="15"/>
      <c r="O1092" s="15"/>
    </row>
    <row r="1093" spans="2:16" x14ac:dyDescent="0.35">
      <c r="B1093" s="445" t="s">
        <v>87</v>
      </c>
      <c r="C1093" s="15"/>
      <c r="D1093" s="15"/>
      <c r="E1093" s="15"/>
      <c r="F1093" s="15"/>
      <c r="G1093" s="15"/>
      <c r="H1093" s="15"/>
      <c r="I1093" s="15"/>
      <c r="J1093" s="15"/>
      <c r="K1093" s="15"/>
      <c r="L1093" s="15"/>
      <c r="M1093" s="15"/>
      <c r="N1093" s="15"/>
      <c r="O1093" s="15"/>
    </row>
    <row r="1094" spans="2:16" x14ac:dyDescent="0.35">
      <c r="B1094" s="509"/>
      <c r="C1094" s="982">
        <v>2021</v>
      </c>
      <c r="D1094" s="982"/>
      <c r="E1094" s="982"/>
      <c r="F1094" s="982">
        <v>2022</v>
      </c>
      <c r="G1094" s="982"/>
      <c r="H1094" s="982"/>
      <c r="I1094" s="15"/>
      <c r="J1094" s="15"/>
      <c r="K1094" s="15"/>
      <c r="L1094" s="15"/>
      <c r="M1094" s="15"/>
      <c r="N1094" s="15"/>
      <c r="O1094" s="15"/>
    </row>
    <row r="1095" spans="2:16" x14ac:dyDescent="0.35">
      <c r="B1095" s="390"/>
      <c r="C1095" s="980" t="s">
        <v>175</v>
      </c>
      <c r="D1095" s="980" t="s">
        <v>50</v>
      </c>
      <c r="E1095" s="980"/>
      <c r="F1095" s="980" t="s">
        <v>175</v>
      </c>
      <c r="G1095" s="980" t="s">
        <v>50</v>
      </c>
      <c r="H1095" s="980"/>
      <c r="I1095" s="15"/>
      <c r="J1095" s="15"/>
      <c r="K1095" s="15"/>
      <c r="L1095" s="15"/>
      <c r="M1095" s="15"/>
      <c r="N1095" s="15"/>
      <c r="O1095" s="15"/>
    </row>
    <row r="1096" spans="2:16" x14ac:dyDescent="0.35">
      <c r="B1096" s="370"/>
      <c r="C1096" s="981"/>
      <c r="D1096" s="233" t="s">
        <v>71</v>
      </c>
      <c r="E1096" s="233" t="s">
        <v>51</v>
      </c>
      <c r="F1096" s="981"/>
      <c r="G1096" s="233" t="s">
        <v>71</v>
      </c>
      <c r="H1096" s="233" t="s">
        <v>51</v>
      </c>
      <c r="I1096" s="268"/>
      <c r="J1096" s="15"/>
      <c r="K1096" s="15"/>
      <c r="L1096" s="15"/>
      <c r="M1096" s="15"/>
      <c r="N1096" s="15"/>
      <c r="O1096" s="15"/>
    </row>
    <row r="1097" spans="2:16" x14ac:dyDescent="0.35">
      <c r="B1097" s="510" t="s">
        <v>277</v>
      </c>
      <c r="C1097" s="257">
        <v>962</v>
      </c>
      <c r="D1097" s="92">
        <v>246362</v>
      </c>
      <c r="E1097" s="511">
        <v>1.9599999999999999E-2</v>
      </c>
      <c r="F1097" s="257">
        <v>154</v>
      </c>
      <c r="G1097" s="92">
        <v>77161.81</v>
      </c>
      <c r="H1097" s="412">
        <v>9.1717804813785404E-3</v>
      </c>
      <c r="I1097" s="512"/>
      <c r="J1097" s="15"/>
      <c r="K1097" s="15"/>
      <c r="L1097" s="15"/>
      <c r="M1097" s="15"/>
      <c r="N1097" s="15"/>
      <c r="O1097" s="15"/>
    </row>
    <row r="1098" spans="2:16" x14ac:dyDescent="0.35">
      <c r="B1098" s="272" t="s">
        <v>273</v>
      </c>
      <c r="C1098" s="513">
        <v>24</v>
      </c>
      <c r="D1098" s="379">
        <v>16706</v>
      </c>
      <c r="E1098" s="514">
        <v>3.4200000000000001E-2</v>
      </c>
      <c r="F1098" s="513">
        <v>135</v>
      </c>
      <c r="G1098" s="379">
        <v>72228.31</v>
      </c>
      <c r="H1098" s="515">
        <v>0.46866753384669002</v>
      </c>
      <c r="I1098" s="516"/>
      <c r="J1098" s="15"/>
      <c r="K1098" s="15"/>
      <c r="L1098" s="15"/>
      <c r="M1098" s="15"/>
      <c r="N1098" s="15"/>
      <c r="O1098" s="15"/>
    </row>
    <row r="1099" spans="2:16" x14ac:dyDescent="0.35">
      <c r="B1099" s="335" t="s">
        <v>274</v>
      </c>
      <c r="C1099" s="517">
        <v>0</v>
      </c>
      <c r="D1099" s="18">
        <v>0</v>
      </c>
      <c r="E1099" s="190">
        <v>0</v>
      </c>
      <c r="F1099" s="517">
        <v>14</v>
      </c>
      <c r="G1099" s="18">
        <v>1448</v>
      </c>
      <c r="H1099" s="190">
        <v>2.4754642070018902E-3</v>
      </c>
      <c r="I1099" s="516"/>
      <c r="J1099" s="15"/>
      <c r="K1099" s="15"/>
      <c r="L1099" s="15"/>
      <c r="M1099" s="15"/>
      <c r="N1099" s="15"/>
      <c r="O1099" s="15"/>
    </row>
    <row r="1100" spans="2:16" x14ac:dyDescent="0.35">
      <c r="B1100" s="504" t="s">
        <v>275</v>
      </c>
      <c r="C1100" s="518">
        <v>938</v>
      </c>
      <c r="D1100" s="385">
        <v>229656</v>
      </c>
      <c r="E1100" s="519">
        <v>2.1999999999999999E-2</v>
      </c>
      <c r="F1100" s="518">
        <v>5</v>
      </c>
      <c r="G1100" s="385">
        <v>3485.5</v>
      </c>
      <c r="H1100" s="520">
        <v>4.5420168686831499E-4</v>
      </c>
      <c r="I1100" s="516"/>
      <c r="J1100" s="15"/>
      <c r="K1100" s="15"/>
      <c r="L1100" s="15"/>
      <c r="M1100" s="15"/>
      <c r="N1100" s="15"/>
      <c r="O1100" s="15"/>
    </row>
    <row r="1101" spans="2:16" x14ac:dyDescent="0.35">
      <c r="B1101" s="386" t="s">
        <v>206</v>
      </c>
      <c r="C1101" s="332"/>
      <c r="D1101" s="332"/>
      <c r="E1101" s="521"/>
      <c r="F1101" s="15"/>
      <c r="G1101" s="15"/>
      <c r="H1101" s="15"/>
      <c r="I1101" s="15"/>
      <c r="J1101" s="15"/>
      <c r="K1101" s="15"/>
      <c r="L1101" s="15"/>
      <c r="M1101" s="15"/>
      <c r="N1101" s="15"/>
      <c r="O1101" s="15"/>
    </row>
    <row r="1102" spans="2:16" x14ac:dyDescent="0.35">
      <c r="B1102" s="388" t="s">
        <v>29</v>
      </c>
      <c r="C1102" s="459"/>
      <c r="D1102" s="15"/>
      <c r="E1102" s="459"/>
      <c r="F1102" s="15"/>
      <c r="G1102" s="15"/>
      <c r="H1102" s="15"/>
      <c r="I1102" s="15"/>
      <c r="J1102" s="15"/>
      <c r="K1102" s="15"/>
      <c r="L1102" s="15"/>
      <c r="M1102" s="15"/>
      <c r="N1102" s="15"/>
      <c r="O1102" s="15"/>
      <c r="P1102" s="15"/>
    </row>
    <row r="1103" spans="2:16" x14ac:dyDescent="0.35">
      <c r="B1103" s="468"/>
      <c r="C1103" s="459"/>
      <c r="D1103" s="15"/>
      <c r="E1103" s="459"/>
      <c r="F1103" s="15"/>
      <c r="G1103" s="15"/>
      <c r="H1103" s="15"/>
      <c r="I1103" s="15"/>
      <c r="J1103" s="15"/>
      <c r="K1103" s="15"/>
      <c r="L1103" s="15"/>
      <c r="M1103" s="15"/>
      <c r="N1103" s="15"/>
      <c r="O1103" s="15"/>
      <c r="P1103" s="15"/>
    </row>
    <row r="1104" spans="2:16" ht="15.5" x14ac:dyDescent="0.35">
      <c r="B1104" s="433" t="s">
        <v>278</v>
      </c>
      <c r="C1104" s="15"/>
      <c r="D1104" s="15"/>
      <c r="E1104" s="15"/>
      <c r="F1104" s="15"/>
      <c r="G1104" s="15"/>
      <c r="H1104" s="15"/>
      <c r="I1104" s="15"/>
      <c r="J1104" s="15"/>
      <c r="K1104" s="15"/>
      <c r="L1104" s="15"/>
      <c r="M1104" s="15"/>
      <c r="N1104" s="15"/>
      <c r="O1104" s="15"/>
      <c r="P1104" s="15"/>
    </row>
    <row r="1105" spans="2:16" x14ac:dyDescent="0.35">
      <c r="B1105" s="397" t="s">
        <v>279</v>
      </c>
      <c r="C1105" s="15"/>
      <c r="D1105" s="15"/>
      <c r="E1105" s="15"/>
      <c r="F1105" s="15"/>
      <c r="G1105" s="15"/>
      <c r="H1105" s="15"/>
      <c r="I1105" s="15"/>
      <c r="J1105" s="15"/>
      <c r="K1105" s="15"/>
      <c r="L1105" s="15"/>
      <c r="M1105" s="15"/>
      <c r="N1105" s="15"/>
    </row>
    <row r="1106" spans="2:16" x14ac:dyDescent="0.35">
      <c r="B1106" s="397" t="s">
        <v>280</v>
      </c>
      <c r="C1106" s="15"/>
      <c r="D1106" s="15"/>
      <c r="E1106" s="15"/>
      <c r="F1106" s="15"/>
      <c r="G1106" s="15"/>
      <c r="H1106" s="15"/>
      <c r="I1106" s="15"/>
      <c r="J1106" s="15"/>
      <c r="K1106" s="15"/>
      <c r="L1106" s="15"/>
      <c r="M1106" s="15"/>
      <c r="N1106" s="15"/>
    </row>
    <row r="1107" spans="2:16" x14ac:dyDescent="0.35">
      <c r="B1107" s="397" t="s">
        <v>281</v>
      </c>
      <c r="C1107" s="15"/>
      <c r="D1107" s="15"/>
      <c r="E1107" s="15"/>
      <c r="F1107" s="15"/>
      <c r="G1107" s="15"/>
      <c r="H1107" s="15"/>
      <c r="I1107" s="15"/>
      <c r="J1107" s="15"/>
      <c r="K1107" s="15"/>
      <c r="L1107" s="15"/>
      <c r="M1107" s="15"/>
      <c r="N1107" s="15"/>
    </row>
    <row r="1108" spans="2:16" x14ac:dyDescent="0.35">
      <c r="B1108" s="445" t="s">
        <v>282</v>
      </c>
      <c r="C1108" s="15"/>
      <c r="D1108" s="15"/>
      <c r="E1108" s="15"/>
      <c r="F1108" s="15"/>
      <c r="G1108" s="15"/>
      <c r="H1108" s="15"/>
      <c r="I1108" s="15"/>
      <c r="J1108" s="15"/>
      <c r="K1108" s="15"/>
      <c r="L1108" s="15"/>
      <c r="M1108" s="15"/>
      <c r="N1108" s="15"/>
      <c r="O1108" s="15"/>
      <c r="P1108" s="15"/>
    </row>
    <row r="1109" spans="2:16" x14ac:dyDescent="0.35">
      <c r="B1109" s="369"/>
      <c r="C1109" s="982">
        <v>2021</v>
      </c>
      <c r="D1109" s="982"/>
      <c r="E1109" s="982">
        <v>2022</v>
      </c>
      <c r="F1109" s="982"/>
      <c r="G1109" s="15"/>
      <c r="H1109" s="15"/>
      <c r="I1109" s="15"/>
      <c r="J1109" s="15"/>
      <c r="K1109" s="15"/>
      <c r="L1109" s="15"/>
      <c r="M1109" s="15"/>
      <c r="N1109" s="15"/>
      <c r="O1109" s="15"/>
      <c r="P1109" s="15"/>
    </row>
    <row r="1110" spans="2:16" x14ac:dyDescent="0.35">
      <c r="B1110" s="370"/>
      <c r="C1110" s="256" t="s">
        <v>175</v>
      </c>
      <c r="D1110" s="256" t="s">
        <v>71</v>
      </c>
      <c r="E1110" s="256" t="s">
        <v>175</v>
      </c>
      <c r="F1110" s="256" t="s">
        <v>71</v>
      </c>
      <c r="G1110" s="15"/>
      <c r="H1110" s="15"/>
      <c r="I1110" s="15"/>
      <c r="J1110" s="15"/>
      <c r="K1110" s="15"/>
      <c r="L1110" s="15"/>
      <c r="M1110" s="15"/>
      <c r="N1110" s="15"/>
      <c r="O1110" s="15"/>
      <c r="P1110" s="15"/>
    </row>
    <row r="1111" spans="2:16" x14ac:dyDescent="0.35">
      <c r="B1111" s="522" t="s">
        <v>24</v>
      </c>
      <c r="C1111" s="523">
        <v>6.7152180000000001</v>
      </c>
      <c r="D1111" s="416">
        <v>6854.6496059999999</v>
      </c>
      <c r="E1111" s="523">
        <v>0.79841099999999998</v>
      </c>
      <c r="F1111" s="416">
        <v>974.51862587999995</v>
      </c>
      <c r="G1111" s="208"/>
      <c r="H1111" s="15"/>
      <c r="I1111" s="15"/>
      <c r="J1111" s="15"/>
      <c r="K1111" s="15"/>
      <c r="L1111" s="15"/>
      <c r="M1111" s="15"/>
      <c r="N1111" s="15"/>
      <c r="O1111" s="15"/>
      <c r="P1111" s="15"/>
    </row>
    <row r="1112" spans="2:16" x14ac:dyDescent="0.35">
      <c r="B1112" s="449" t="s">
        <v>283</v>
      </c>
      <c r="C1112" s="524">
        <v>6.715211</v>
      </c>
      <c r="D1112" s="525">
        <v>6853.3517149999998</v>
      </c>
      <c r="E1112" s="524">
        <v>0.79841099999999998</v>
      </c>
      <c r="F1112" s="525">
        <v>974.51862587999995</v>
      </c>
      <c r="G1112" s="208"/>
      <c r="H1112" s="15"/>
      <c r="I1112" s="15"/>
      <c r="J1112" s="15"/>
      <c r="K1112" s="15"/>
      <c r="L1112" s="15"/>
      <c r="M1112" s="15"/>
      <c r="N1112" s="15"/>
      <c r="O1112" s="15"/>
      <c r="P1112" s="15"/>
    </row>
    <row r="1113" spans="2:16" x14ac:dyDescent="0.35">
      <c r="B1113" s="455" t="s">
        <v>258</v>
      </c>
      <c r="C1113" s="285">
        <v>7.0000000000902673E-6</v>
      </c>
      <c r="D1113" s="526">
        <v>1.2978910000001633</v>
      </c>
      <c r="E1113" s="285">
        <v>0</v>
      </c>
      <c r="F1113" s="526">
        <v>0</v>
      </c>
      <c r="G1113" s="208"/>
      <c r="H1113" s="15"/>
      <c r="I1113" s="15"/>
      <c r="J1113" s="15"/>
      <c r="K1113" s="15"/>
      <c r="L1113" s="15"/>
      <c r="M1113" s="15"/>
      <c r="N1113" s="15"/>
      <c r="O1113" s="15"/>
      <c r="P1113" s="15"/>
    </row>
    <row r="1114" spans="2:16" x14ac:dyDescent="0.35">
      <c r="B1114" s="388" t="s">
        <v>29</v>
      </c>
      <c r="C1114" s="291"/>
      <c r="D1114" s="291"/>
      <c r="E1114" s="291"/>
      <c r="F1114" s="291"/>
      <c r="G1114" s="291"/>
      <c r="H1114" s="291"/>
      <c r="I1114" s="443"/>
      <c r="J1114" s="443"/>
      <c r="K1114" s="444"/>
      <c r="L1114" s="15"/>
      <c r="M1114" s="15"/>
      <c r="N1114" s="15"/>
      <c r="O1114" s="15"/>
      <c r="P1114" s="15"/>
    </row>
    <row r="1115" spans="2:16" x14ac:dyDescent="0.35">
      <c r="B1115" s="15"/>
      <c r="C1115" s="15"/>
      <c r="D1115" s="15"/>
      <c r="E1115" s="15"/>
      <c r="F1115" s="15"/>
      <c r="G1115" s="15"/>
      <c r="H1115" s="15"/>
      <c r="I1115" s="15"/>
      <c r="J1115" s="15"/>
      <c r="K1115" s="15"/>
      <c r="L1115" s="15"/>
      <c r="M1115" s="15"/>
      <c r="N1115" s="15"/>
      <c r="O1115" s="15"/>
      <c r="P1115" s="15"/>
    </row>
    <row r="1116" spans="2:16" x14ac:dyDescent="0.35">
      <c r="B1116" s="397" t="s">
        <v>284</v>
      </c>
      <c r="C1116" s="15"/>
      <c r="D1116" s="15"/>
      <c r="E1116" s="15"/>
      <c r="F1116" s="15"/>
      <c r="G1116" s="15"/>
      <c r="H1116" s="15"/>
      <c r="I1116" s="15"/>
      <c r="J1116" s="15"/>
      <c r="K1116" s="15"/>
      <c r="L1116" s="15"/>
      <c r="M1116" s="15"/>
      <c r="N1116" s="15"/>
    </row>
    <row r="1117" spans="2:16" x14ac:dyDescent="0.35">
      <c r="B1117" s="397" t="s">
        <v>285</v>
      </c>
      <c r="C1117" s="15"/>
      <c r="D1117" s="15"/>
      <c r="E1117" s="15"/>
      <c r="F1117" s="15"/>
      <c r="G1117" s="15"/>
      <c r="H1117" s="15"/>
      <c r="I1117" s="15"/>
      <c r="J1117" s="15"/>
      <c r="K1117" s="15"/>
      <c r="L1117" s="15"/>
      <c r="M1117" s="15"/>
      <c r="N1117" s="15"/>
    </row>
    <row r="1118" spans="2:16" x14ac:dyDescent="0.35">
      <c r="B1118" s="397" t="s">
        <v>281</v>
      </c>
      <c r="C1118" s="15"/>
      <c r="D1118" s="15"/>
      <c r="E1118" s="15"/>
      <c r="F1118" s="15"/>
    </row>
    <row r="1119" spans="2:16" x14ac:dyDescent="0.35">
      <c r="B1119" s="445" t="s">
        <v>87</v>
      </c>
      <c r="C1119" s="15"/>
      <c r="D1119" s="15"/>
      <c r="E1119" s="15"/>
      <c r="F1119" s="15"/>
    </row>
    <row r="1120" spans="2:16" x14ac:dyDescent="0.35">
      <c r="B1120" s="369"/>
      <c r="C1120" s="982">
        <v>2021</v>
      </c>
      <c r="D1120" s="982"/>
      <c r="E1120" s="982"/>
      <c r="F1120" s="982">
        <v>2022</v>
      </c>
      <c r="G1120" s="982"/>
      <c r="H1120" s="982"/>
    </row>
    <row r="1121" spans="2:8" x14ac:dyDescent="0.35">
      <c r="B1121" s="390"/>
      <c r="C1121" s="980" t="s">
        <v>175</v>
      </c>
      <c r="D1121" s="980" t="s">
        <v>50</v>
      </c>
      <c r="E1121" s="980"/>
      <c r="F1121" s="980" t="s">
        <v>175</v>
      </c>
      <c r="G1121" s="980" t="s">
        <v>50</v>
      </c>
      <c r="H1121" s="980"/>
    </row>
    <row r="1122" spans="2:8" x14ac:dyDescent="0.35">
      <c r="B1122" s="370"/>
      <c r="C1122" s="981"/>
      <c r="D1122" s="256" t="s">
        <v>71</v>
      </c>
      <c r="E1122" s="256" t="s">
        <v>51</v>
      </c>
      <c r="F1122" s="981"/>
      <c r="G1122" s="256" t="s">
        <v>71</v>
      </c>
      <c r="H1122" s="256" t="s">
        <v>51</v>
      </c>
    </row>
    <row r="1123" spans="2:8" x14ac:dyDescent="0.35">
      <c r="B1123" s="446" t="s">
        <v>24</v>
      </c>
      <c r="C1123" s="527">
        <v>20</v>
      </c>
      <c r="D1123" s="416">
        <v>30767</v>
      </c>
      <c r="E1123" s="418">
        <v>4.488486176312948E-4</v>
      </c>
      <c r="F1123" s="527">
        <v>19</v>
      </c>
      <c r="G1123" s="416">
        <v>52209.07</v>
      </c>
      <c r="H1123" s="418">
        <v>5.35742146055492E-3</v>
      </c>
    </row>
    <row r="1124" spans="2:8" x14ac:dyDescent="0.35">
      <c r="B1124" s="449" t="s">
        <v>283</v>
      </c>
      <c r="C1124" s="528">
        <v>20</v>
      </c>
      <c r="D1124" s="420">
        <v>30767</v>
      </c>
      <c r="E1124" s="423">
        <v>4.4893362079550007E-4</v>
      </c>
      <c r="F1124" s="528">
        <v>19</v>
      </c>
      <c r="G1124" s="420">
        <v>52209.07</v>
      </c>
      <c r="H1124" s="423">
        <v>5.35742146055492E-3</v>
      </c>
    </row>
    <row r="1125" spans="2:8" x14ac:dyDescent="0.35">
      <c r="B1125" s="455" t="s">
        <v>258</v>
      </c>
      <c r="C1125" s="529">
        <v>0</v>
      </c>
      <c r="D1125" s="414">
        <v>0</v>
      </c>
      <c r="E1125" s="424">
        <v>0</v>
      </c>
      <c r="F1125" s="529">
        <v>0</v>
      </c>
      <c r="G1125" s="414">
        <v>0</v>
      </c>
      <c r="H1125" s="530" t="s">
        <v>382</v>
      </c>
    </row>
    <row r="1126" spans="2:8" x14ac:dyDescent="0.35">
      <c r="B1126" s="34" t="s">
        <v>29</v>
      </c>
    </row>
  </sheetData>
  <mergeCells count="386">
    <mergeCell ref="C1109:D1109"/>
    <mergeCell ref="E1109:F1109"/>
    <mergeCell ref="C1120:E1120"/>
    <mergeCell ref="F1120:H1120"/>
    <mergeCell ref="C1121:C1122"/>
    <mergeCell ref="D1121:E1121"/>
    <mergeCell ref="F1121:F1122"/>
    <mergeCell ref="G1121:H1121"/>
    <mergeCell ref="C1094:E1094"/>
    <mergeCell ref="F1094:H1094"/>
    <mergeCell ref="C1095:C1096"/>
    <mergeCell ref="D1095:E1095"/>
    <mergeCell ref="F1095:F1096"/>
    <mergeCell ref="G1095:H1095"/>
    <mergeCell ref="O1081:P1081"/>
    <mergeCell ref="C1083:D1083"/>
    <mergeCell ref="E1083:F1083"/>
    <mergeCell ref="G1083:H1083"/>
    <mergeCell ref="I1083:J1083"/>
    <mergeCell ref="K1083:L1083"/>
    <mergeCell ref="M1083:N1083"/>
    <mergeCell ref="C1064:D1064"/>
    <mergeCell ref="E1064:F1064"/>
    <mergeCell ref="G1064:H1064"/>
    <mergeCell ref="I1064:J1064"/>
    <mergeCell ref="K1064:L1064"/>
    <mergeCell ref="M1064:N1064"/>
    <mergeCell ref="C1056:D1056"/>
    <mergeCell ref="E1056:F1056"/>
    <mergeCell ref="G1056:H1056"/>
    <mergeCell ref="I1056:J1056"/>
    <mergeCell ref="K1056:L1056"/>
    <mergeCell ref="M1056:N1056"/>
    <mergeCell ref="L1034:M1034"/>
    <mergeCell ref="N1034:N1035"/>
    <mergeCell ref="O1034:P1034"/>
    <mergeCell ref="F1049:G1049"/>
    <mergeCell ref="H1049:I1049"/>
    <mergeCell ref="O1054:P1054"/>
    <mergeCell ref="C1034:C1035"/>
    <mergeCell ref="D1034:D1035"/>
    <mergeCell ref="E1034:E1035"/>
    <mergeCell ref="F1034:F1035"/>
    <mergeCell ref="G1034:G1035"/>
    <mergeCell ref="H1034:H1035"/>
    <mergeCell ref="I1034:I1035"/>
    <mergeCell ref="J1034:J1035"/>
    <mergeCell ref="K1034:K1035"/>
    <mergeCell ref="L1024:M1024"/>
    <mergeCell ref="C1033:D1033"/>
    <mergeCell ref="E1033:F1033"/>
    <mergeCell ref="G1033:H1033"/>
    <mergeCell ref="I1033:J1033"/>
    <mergeCell ref="K1033:M1033"/>
    <mergeCell ref="C1013:D1013"/>
    <mergeCell ref="E1013:F1013"/>
    <mergeCell ref="G1013:H1013"/>
    <mergeCell ref="I1013:J1013"/>
    <mergeCell ref="K1013:L1013"/>
    <mergeCell ref="M1013:N1013"/>
    <mergeCell ref="N1033:P1033"/>
    <mergeCell ref="N1000:O1000"/>
    <mergeCell ref="C1002:E1002"/>
    <mergeCell ref="F1002:H1002"/>
    <mergeCell ref="I1002:K1002"/>
    <mergeCell ref="C1003:C1004"/>
    <mergeCell ref="D1003:E1003"/>
    <mergeCell ref="F1003:F1004"/>
    <mergeCell ref="G1003:H1003"/>
    <mergeCell ref="I1003:I1004"/>
    <mergeCell ref="J1003:K1003"/>
    <mergeCell ref="C991:E991"/>
    <mergeCell ref="F991:H991"/>
    <mergeCell ref="C992:C993"/>
    <mergeCell ref="D992:E992"/>
    <mergeCell ref="F992:F993"/>
    <mergeCell ref="G992:H992"/>
    <mergeCell ref="N979:O979"/>
    <mergeCell ref="C981:E981"/>
    <mergeCell ref="F981:H981"/>
    <mergeCell ref="I981:K981"/>
    <mergeCell ref="C982:C983"/>
    <mergeCell ref="D982:E982"/>
    <mergeCell ref="F982:F983"/>
    <mergeCell ref="G982:H982"/>
    <mergeCell ref="I982:I983"/>
    <mergeCell ref="J982:K982"/>
    <mergeCell ref="N959:O959"/>
    <mergeCell ref="C971:E971"/>
    <mergeCell ref="F971:H971"/>
    <mergeCell ref="I971:K971"/>
    <mergeCell ref="C972:C973"/>
    <mergeCell ref="D972:E972"/>
    <mergeCell ref="F972:F973"/>
    <mergeCell ref="G972:H972"/>
    <mergeCell ref="I972:I973"/>
    <mergeCell ref="J972:K972"/>
    <mergeCell ref="M937:N937"/>
    <mergeCell ref="C951:D951"/>
    <mergeCell ref="E951:F951"/>
    <mergeCell ref="G951:H951"/>
    <mergeCell ref="I951:J951"/>
    <mergeCell ref="K951:L951"/>
    <mergeCell ref="M951:N951"/>
    <mergeCell ref="B931:I931"/>
    <mergeCell ref="K935:L935"/>
    <mergeCell ref="C937:D937"/>
    <mergeCell ref="E937:F937"/>
    <mergeCell ref="G937:H937"/>
    <mergeCell ref="I937:J937"/>
    <mergeCell ref="K937:L937"/>
    <mergeCell ref="N919:O919"/>
    <mergeCell ref="C921:D921"/>
    <mergeCell ref="E921:F921"/>
    <mergeCell ref="G921:H921"/>
    <mergeCell ref="I921:J921"/>
    <mergeCell ref="K921:L921"/>
    <mergeCell ref="M921:N921"/>
    <mergeCell ref="N898:O898"/>
    <mergeCell ref="C900:E900"/>
    <mergeCell ref="F900:H900"/>
    <mergeCell ref="I900:K900"/>
    <mergeCell ref="C901:C902"/>
    <mergeCell ref="D901:E901"/>
    <mergeCell ref="F901:F902"/>
    <mergeCell ref="G901:H901"/>
    <mergeCell ref="I901:I902"/>
    <mergeCell ref="J901:K901"/>
    <mergeCell ref="C889:E889"/>
    <mergeCell ref="F889:H889"/>
    <mergeCell ref="I889:K889"/>
    <mergeCell ref="C890:C891"/>
    <mergeCell ref="D890:E890"/>
    <mergeCell ref="F890:F891"/>
    <mergeCell ref="G890:H890"/>
    <mergeCell ref="I890:I891"/>
    <mergeCell ref="J890:K890"/>
    <mergeCell ref="N870:O870"/>
    <mergeCell ref="C872:E872"/>
    <mergeCell ref="F872:H872"/>
    <mergeCell ref="I872:K872"/>
    <mergeCell ref="C873:C874"/>
    <mergeCell ref="D873:E873"/>
    <mergeCell ref="F873:F874"/>
    <mergeCell ref="G873:H873"/>
    <mergeCell ref="I873:I874"/>
    <mergeCell ref="J873:K873"/>
    <mergeCell ref="C855:E855"/>
    <mergeCell ref="F855:H855"/>
    <mergeCell ref="I855:K855"/>
    <mergeCell ref="C856:C857"/>
    <mergeCell ref="D856:E856"/>
    <mergeCell ref="F856:F857"/>
    <mergeCell ref="G856:H856"/>
    <mergeCell ref="I856:I857"/>
    <mergeCell ref="J856:K856"/>
    <mergeCell ref="N838:O838"/>
    <mergeCell ref="C840:E840"/>
    <mergeCell ref="F840:H840"/>
    <mergeCell ref="I840:K840"/>
    <mergeCell ref="C841:C842"/>
    <mergeCell ref="D841:E841"/>
    <mergeCell ref="F841:F842"/>
    <mergeCell ref="G841:H841"/>
    <mergeCell ref="I841:I842"/>
    <mergeCell ref="J841:K841"/>
    <mergeCell ref="C825:E825"/>
    <mergeCell ref="F825:H825"/>
    <mergeCell ref="I825:K825"/>
    <mergeCell ref="C826:C827"/>
    <mergeCell ref="D826:E826"/>
    <mergeCell ref="F826:F827"/>
    <mergeCell ref="G826:H826"/>
    <mergeCell ref="I826:I827"/>
    <mergeCell ref="J826:K826"/>
    <mergeCell ref="B809:I809"/>
    <mergeCell ref="N813:O813"/>
    <mergeCell ref="C815:D815"/>
    <mergeCell ref="E815:F815"/>
    <mergeCell ref="G815:H815"/>
    <mergeCell ref="I815:J815"/>
    <mergeCell ref="K815:L815"/>
    <mergeCell ref="M815:N815"/>
    <mergeCell ref="M785:N785"/>
    <mergeCell ref="B793:I793"/>
    <mergeCell ref="C799:D799"/>
    <mergeCell ref="E799:F799"/>
    <mergeCell ref="G799:H799"/>
    <mergeCell ref="I799:J799"/>
    <mergeCell ref="K799:L799"/>
    <mergeCell ref="M799:N799"/>
    <mergeCell ref="K783:L783"/>
    <mergeCell ref="C785:D785"/>
    <mergeCell ref="E785:F785"/>
    <mergeCell ref="G785:H785"/>
    <mergeCell ref="I785:J785"/>
    <mergeCell ref="K785:L785"/>
    <mergeCell ref="K725:L725"/>
    <mergeCell ref="B762:G762"/>
    <mergeCell ref="N765:O765"/>
    <mergeCell ref="C767:D767"/>
    <mergeCell ref="E767:F767"/>
    <mergeCell ref="G767:H767"/>
    <mergeCell ref="I767:J767"/>
    <mergeCell ref="K767:L767"/>
    <mergeCell ref="M767:N767"/>
    <mergeCell ref="C709:F709"/>
    <mergeCell ref="G709:H709"/>
    <mergeCell ref="C710:D710"/>
    <mergeCell ref="E710:F710"/>
    <mergeCell ref="G710:G711"/>
    <mergeCell ref="H710:H711"/>
    <mergeCell ref="N690:O690"/>
    <mergeCell ref="C692:F692"/>
    <mergeCell ref="G692:J692"/>
    <mergeCell ref="C693:D693"/>
    <mergeCell ref="E693:F693"/>
    <mergeCell ref="G693:H693"/>
    <mergeCell ref="I693:J693"/>
    <mergeCell ref="C675:F675"/>
    <mergeCell ref="G675:H675"/>
    <mergeCell ref="C676:D676"/>
    <mergeCell ref="E676:F676"/>
    <mergeCell ref="G676:G677"/>
    <mergeCell ref="H676:H677"/>
    <mergeCell ref="N656:O656"/>
    <mergeCell ref="C658:F658"/>
    <mergeCell ref="G658:J658"/>
    <mergeCell ref="C659:D659"/>
    <mergeCell ref="E659:F659"/>
    <mergeCell ref="G659:H659"/>
    <mergeCell ref="I659:J659"/>
    <mergeCell ref="C641:F641"/>
    <mergeCell ref="G641:J641"/>
    <mergeCell ref="C642:D642"/>
    <mergeCell ref="E642:F642"/>
    <mergeCell ref="G642:H642"/>
    <mergeCell ref="I642:J642"/>
    <mergeCell ref="C607:E607"/>
    <mergeCell ref="F607:H607"/>
    <mergeCell ref="I607:K607"/>
    <mergeCell ref="N622:O622"/>
    <mergeCell ref="C624:E624"/>
    <mergeCell ref="F624:H624"/>
    <mergeCell ref="I624:K624"/>
    <mergeCell ref="C573:E573"/>
    <mergeCell ref="F573:H573"/>
    <mergeCell ref="I573:K573"/>
    <mergeCell ref="N588:O588"/>
    <mergeCell ref="C590:E590"/>
    <mergeCell ref="F590:H590"/>
    <mergeCell ref="I590:K590"/>
    <mergeCell ref="C536:E536"/>
    <mergeCell ref="F536:H536"/>
    <mergeCell ref="I536:K536"/>
    <mergeCell ref="N551:O551"/>
    <mergeCell ref="C553:E553"/>
    <mergeCell ref="F553:H553"/>
    <mergeCell ref="I553:K553"/>
    <mergeCell ref="N517:O517"/>
    <mergeCell ref="C519:D519"/>
    <mergeCell ref="E519:F519"/>
    <mergeCell ref="G519:H519"/>
    <mergeCell ref="I519:J519"/>
    <mergeCell ref="K519:L519"/>
    <mergeCell ref="M519:N519"/>
    <mergeCell ref="M485:N485"/>
    <mergeCell ref="C502:D502"/>
    <mergeCell ref="E502:F502"/>
    <mergeCell ref="G502:H502"/>
    <mergeCell ref="I502:J502"/>
    <mergeCell ref="K502:L502"/>
    <mergeCell ref="M502:N502"/>
    <mergeCell ref="N463:O463"/>
    <mergeCell ref="C465:D465"/>
    <mergeCell ref="E465:F465"/>
    <mergeCell ref="G465:H465"/>
    <mergeCell ref="K483:L483"/>
    <mergeCell ref="C485:D485"/>
    <mergeCell ref="E485:F485"/>
    <mergeCell ref="G485:H485"/>
    <mergeCell ref="I485:J485"/>
    <mergeCell ref="K485:L485"/>
    <mergeCell ref="N429:O429"/>
    <mergeCell ref="C431:E431"/>
    <mergeCell ref="F431:H431"/>
    <mergeCell ref="I431:K431"/>
    <mergeCell ref="C448:E448"/>
    <mergeCell ref="F448:H448"/>
    <mergeCell ref="I448:K448"/>
    <mergeCell ref="N395:O395"/>
    <mergeCell ref="C397:E397"/>
    <mergeCell ref="F397:H397"/>
    <mergeCell ref="I397:K397"/>
    <mergeCell ref="C414:E414"/>
    <mergeCell ref="F414:H414"/>
    <mergeCell ref="I414:K414"/>
    <mergeCell ref="N361:O361"/>
    <mergeCell ref="C363:E363"/>
    <mergeCell ref="F363:H363"/>
    <mergeCell ref="I363:K363"/>
    <mergeCell ref="C380:E380"/>
    <mergeCell ref="F380:H380"/>
    <mergeCell ref="I380:K380"/>
    <mergeCell ref="C346:D346"/>
    <mergeCell ref="E346:F346"/>
    <mergeCell ref="G346:H346"/>
    <mergeCell ref="I346:J346"/>
    <mergeCell ref="K346:L346"/>
    <mergeCell ref="M346:N346"/>
    <mergeCell ref="N327:O327"/>
    <mergeCell ref="C329:D329"/>
    <mergeCell ref="E329:F329"/>
    <mergeCell ref="G329:H329"/>
    <mergeCell ref="I329:J329"/>
    <mergeCell ref="K329:L329"/>
    <mergeCell ref="M329:N329"/>
    <mergeCell ref="C312:D312"/>
    <mergeCell ref="E312:F312"/>
    <mergeCell ref="G312:H312"/>
    <mergeCell ref="I312:J312"/>
    <mergeCell ref="K312:L312"/>
    <mergeCell ref="M312:N312"/>
    <mergeCell ref="N293:O293"/>
    <mergeCell ref="C295:F295"/>
    <mergeCell ref="G295:H295"/>
    <mergeCell ref="C296:D296"/>
    <mergeCell ref="E296:F296"/>
    <mergeCell ref="G296:G297"/>
    <mergeCell ref="H296:H297"/>
    <mergeCell ref="C278:F278"/>
    <mergeCell ref="G278:J278"/>
    <mergeCell ref="C279:D279"/>
    <mergeCell ref="E279:F279"/>
    <mergeCell ref="G279:H279"/>
    <mergeCell ref="I279:J279"/>
    <mergeCell ref="N259:O259"/>
    <mergeCell ref="C261:F261"/>
    <mergeCell ref="G261:H261"/>
    <mergeCell ref="C262:D262"/>
    <mergeCell ref="E262:F262"/>
    <mergeCell ref="G262:G263"/>
    <mergeCell ref="H262:H263"/>
    <mergeCell ref="C244:F244"/>
    <mergeCell ref="G244:J244"/>
    <mergeCell ref="C245:D245"/>
    <mergeCell ref="E245:F245"/>
    <mergeCell ref="G245:H245"/>
    <mergeCell ref="I245:J245"/>
    <mergeCell ref="N225:O225"/>
    <mergeCell ref="C227:F227"/>
    <mergeCell ref="G227:J227"/>
    <mergeCell ref="C228:D228"/>
    <mergeCell ref="E228:F228"/>
    <mergeCell ref="G228:H228"/>
    <mergeCell ref="I228:J228"/>
    <mergeCell ref="C193:E193"/>
    <mergeCell ref="F193:H193"/>
    <mergeCell ref="I193:K193"/>
    <mergeCell ref="C210:E210"/>
    <mergeCell ref="F210:H210"/>
    <mergeCell ref="I210:K210"/>
    <mergeCell ref="C166:D166"/>
    <mergeCell ref="E166:F166"/>
    <mergeCell ref="G166:H166"/>
    <mergeCell ref="I166:J166"/>
    <mergeCell ref="K166:L166"/>
    <mergeCell ref="M166:N166"/>
    <mergeCell ref="B116:J116"/>
    <mergeCell ref="B117:J117"/>
    <mergeCell ref="B118:J118"/>
    <mergeCell ref="L122:M122"/>
    <mergeCell ref="B160:H160"/>
    <mergeCell ref="K164:L164"/>
    <mergeCell ref="O43:P43"/>
    <mergeCell ref="O79:P79"/>
    <mergeCell ref="I98:J98"/>
    <mergeCell ref="C100:E100"/>
    <mergeCell ref="F100:H100"/>
    <mergeCell ref="J100:J101"/>
    <mergeCell ref="L2:M2"/>
    <mergeCell ref="C4:E4"/>
    <mergeCell ref="F4:H4"/>
    <mergeCell ref="I4:I5"/>
    <mergeCell ref="B20:I20"/>
    <mergeCell ref="B21:I21"/>
  </mergeCells>
  <hyperlinks>
    <hyperlink ref="L2" location="Sommaire!A1" display="~ Retour sommaire" xr:uid="{00000000-0004-0000-0900-000000000000}"/>
    <hyperlink ref="O43" location="Sommaire!A1" display="~ Retour sommaire" xr:uid="{00000000-0004-0000-0900-000001000000}"/>
    <hyperlink ref="O79" location="Sommaire!A1" display="~ Retour sommaire" xr:uid="{00000000-0004-0000-0900-000002000000}"/>
    <hyperlink ref="I98" location="Sommaire!A1" display="~ Retour sommaire" xr:uid="{00000000-0004-0000-0900-000003000000}"/>
    <hyperlink ref="L122" location="Sommaire!A1" display="~ Retour sommaire" xr:uid="{00000000-0004-0000-0900-000004000000}"/>
    <hyperlink ref="K164" location="Sommaire!A1" display="~ Retour sommaire" xr:uid="{00000000-0004-0000-0900-000005000000}"/>
    <hyperlink ref="N225" location="Sommaire!A1" display="~ Retour sommaire" xr:uid="{00000000-0004-0000-0900-000006000000}"/>
    <hyperlink ref="N259" location="Sommaire!A1" display="~ Retour sommaire" xr:uid="{00000000-0004-0000-0900-000007000000}"/>
    <hyperlink ref="N293" location="Sommaire!A1" display="~ Retour sommaire" xr:uid="{00000000-0004-0000-0900-000008000000}"/>
    <hyperlink ref="N327" location="Sommaire!A1" display="~ Retour sommaire" xr:uid="{00000000-0004-0000-0900-000009000000}"/>
    <hyperlink ref="N361" location="Sommaire!A1" display="~ Retour sommaire" xr:uid="{00000000-0004-0000-0900-00000A000000}"/>
    <hyperlink ref="N395" location="Sommaire!A1" display="~ Retour sommaire" xr:uid="{00000000-0004-0000-0900-00000B000000}"/>
    <hyperlink ref="N429" location="Sommaire!A1" display="~ Retour sommaire" xr:uid="{00000000-0004-0000-0900-00000C000000}"/>
    <hyperlink ref="N463" location="Sommaire!A1" display="~ Retour sommaire" xr:uid="{00000000-0004-0000-0900-00000D000000}"/>
    <hyperlink ref="K483" location="Sommaire!A1" display="~ Retour sommaire" xr:uid="{00000000-0004-0000-0900-00000E000000}"/>
    <hyperlink ref="N517" location="Sommaire!A1" display="~ Retour sommaire" xr:uid="{00000000-0004-0000-0900-00000F000000}"/>
    <hyperlink ref="N551" location="Sommaire!A1" display="~ Retour sommaire" xr:uid="{00000000-0004-0000-0900-000010000000}"/>
    <hyperlink ref="N588" location="Sommaire!A1" display="~ Retour sommaire" xr:uid="{00000000-0004-0000-0900-000011000000}"/>
    <hyperlink ref="N622" location="Sommaire!A1" display="~ Retour sommaire" xr:uid="{00000000-0004-0000-0900-000012000000}"/>
    <hyperlink ref="N656" location="Sommaire!A1" display="~ Retour sommaire" xr:uid="{00000000-0004-0000-0900-000013000000}"/>
    <hyperlink ref="N690" location="Sommaire!A1" display="~ Retour sommaire" xr:uid="{00000000-0004-0000-0900-000014000000}"/>
    <hyperlink ref="N765" location="Sommaire!A1" display="~ Retour sommaire" xr:uid="{00000000-0004-0000-0900-000015000000}"/>
    <hyperlink ref="K725" location="Sommaire!A1" display="~ Retour sommaire" xr:uid="{00000000-0004-0000-0900-000016000000}"/>
    <hyperlink ref="K783" location="Sommaire!A1" display="~ Retour sommaire" xr:uid="{00000000-0004-0000-0900-000017000000}"/>
    <hyperlink ref="N813" location="Sommaire!A1" display="~ Retour sommaire" xr:uid="{00000000-0004-0000-0900-000018000000}"/>
    <hyperlink ref="N838" location="Sommaire!A1" display="~ Retour sommaire" xr:uid="{00000000-0004-0000-0900-000019000000}"/>
    <hyperlink ref="N870" location="Sommaire!A1" display="~ Retour sommaire" xr:uid="{00000000-0004-0000-0900-00001A000000}"/>
    <hyperlink ref="N898" location="Sommaire!A1" display="~ Retour sommaire" xr:uid="{00000000-0004-0000-0900-00001B000000}"/>
    <hyperlink ref="N919" location="Sommaire!A1" display="~ Retour sommaire" xr:uid="{00000000-0004-0000-0900-00001C000000}"/>
    <hyperlink ref="K935" location="Sommaire!A1" display="~ Retour sommaire" xr:uid="{00000000-0004-0000-0900-00001D000000}"/>
    <hyperlink ref="N959" location="Sommaire!A1" display="~ Retour sommaire" xr:uid="{00000000-0004-0000-0900-00001E000000}"/>
    <hyperlink ref="N979" location="Sommaire!A1" display="~ Retour sommaire" xr:uid="{00000000-0004-0000-0900-00001F000000}"/>
    <hyperlink ref="N1000" location="Sommaire!A1" display="~ Retour sommaire" xr:uid="{00000000-0004-0000-0900-000020000000}"/>
    <hyperlink ref="L1024" location="Sommaire!A1" display="~ Retour sommaire" xr:uid="{00000000-0004-0000-0900-000021000000}"/>
    <hyperlink ref="O1054" location="Sommaire!A1" display="~ Retour sommaire" xr:uid="{00000000-0004-0000-0900-000022000000}"/>
    <hyperlink ref="O1081" location="Sommaire!A1" display="~ Retour sommaire" xr:uid="{00000000-0004-0000-0900-000023000000}"/>
  </hyperlinks>
  <pageMargins left="0.70866141732283472" right="0.70866141732283472" top="0.74803149606299213" bottom="0.74803149606299213" header="0.31496062992125984" footer="0.31496062992125984"/>
  <pageSetup paperSize="9" scale="55" fitToWidth="0" orientation="landscape" r:id="rId1"/>
  <headerFooter>
    <oddHeader>&amp;R&amp;"Calibri"&amp;10&amp;K000000 BDF-RESTREINT&amp;1#_x000D_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249977111117893"/>
  </sheetPr>
  <dimension ref="B1:AD100"/>
  <sheetViews>
    <sheetView showGridLines="0" topLeftCell="A8" zoomScale="85" zoomScaleNormal="85" workbookViewId="0">
      <selection activeCell="P82" sqref="P82:Q82"/>
    </sheetView>
  </sheetViews>
  <sheetFormatPr baseColWidth="10" defaultRowHeight="14.5" x14ac:dyDescent="0.35"/>
  <cols>
    <col min="1" max="1" width="1.7265625" customWidth="1"/>
    <col min="2" max="2" width="29.26953125" customWidth="1"/>
    <col min="3" max="14" width="11.26953125" customWidth="1"/>
    <col min="15" max="15" width="10.81640625" customWidth="1"/>
  </cols>
  <sheetData>
    <row r="1" spans="2:30" ht="30" customHeight="1" x14ac:dyDescent="0.35">
      <c r="B1" s="1" t="s">
        <v>0</v>
      </c>
    </row>
    <row r="2" spans="2:30" s="39" customFormat="1" x14ac:dyDescent="0.35">
      <c r="B2" s="79" t="s">
        <v>439</v>
      </c>
      <c r="M2" s="954" t="s">
        <v>2</v>
      </c>
      <c r="N2" s="954"/>
      <c r="R2"/>
      <c r="S2"/>
      <c r="T2"/>
      <c r="U2"/>
      <c r="V2"/>
      <c r="W2"/>
      <c r="X2"/>
      <c r="Y2"/>
      <c r="Z2"/>
      <c r="AA2"/>
      <c r="AB2"/>
      <c r="AC2"/>
      <c r="AD2"/>
    </row>
    <row r="3" spans="2:30" x14ac:dyDescent="0.35">
      <c r="B3" s="3" t="s">
        <v>3</v>
      </c>
    </row>
    <row r="4" spans="2:30" x14ac:dyDescent="0.35">
      <c r="B4" s="4"/>
      <c r="C4" s="955" t="s">
        <v>4</v>
      </c>
      <c r="D4" s="955"/>
      <c r="E4" s="955"/>
      <c r="F4" s="955" t="s">
        <v>5</v>
      </c>
      <c r="G4" s="955"/>
      <c r="H4" s="955"/>
      <c r="I4" s="955" t="s">
        <v>6</v>
      </c>
    </row>
    <row r="5" spans="2:30" ht="27" x14ac:dyDescent="0.35">
      <c r="B5" s="5"/>
      <c r="C5" s="754">
        <v>2024</v>
      </c>
      <c r="D5" s="754" t="s">
        <v>441</v>
      </c>
      <c r="E5" s="754" t="s">
        <v>8</v>
      </c>
      <c r="F5" s="754">
        <v>2024</v>
      </c>
      <c r="G5" s="754" t="s">
        <v>441</v>
      </c>
      <c r="H5" s="754" t="s">
        <v>9</v>
      </c>
      <c r="I5" s="956"/>
      <c r="L5" s="539"/>
      <c r="M5" s="268"/>
      <c r="N5" s="268"/>
      <c r="O5" s="268"/>
      <c r="P5" s="268"/>
    </row>
    <row r="6" spans="2:30" ht="15.5" x14ac:dyDescent="0.35">
      <c r="B6" s="11" t="s">
        <v>11</v>
      </c>
      <c r="C6" s="597">
        <v>20982.393121000001</v>
      </c>
      <c r="D6" s="649">
        <v>6.5891735699279996</v>
      </c>
      <c r="E6" s="649">
        <v>62.102804008016697</v>
      </c>
      <c r="F6" s="597">
        <v>843.531732756</v>
      </c>
      <c r="G6" s="649">
        <v>4.5995401824469502</v>
      </c>
      <c r="H6" s="649">
        <v>2.4195183113679399</v>
      </c>
      <c r="I6" s="597">
        <v>40.201883926755698</v>
      </c>
      <c r="L6" s="268"/>
      <c r="M6" s="268"/>
      <c r="N6" s="268"/>
      <c r="O6" s="268"/>
      <c r="P6" s="268"/>
    </row>
    <row r="7" spans="2:30" x14ac:dyDescent="0.35">
      <c r="B7" s="17" t="s">
        <v>13</v>
      </c>
      <c r="C7" s="596">
        <v>11453.514482</v>
      </c>
      <c r="D7" s="649">
        <v>6.1252300475954602</v>
      </c>
      <c r="E7" s="649">
        <v>33.899630083983801</v>
      </c>
      <c r="F7" s="596">
        <v>203.943905398</v>
      </c>
      <c r="G7" s="649">
        <v>16.735421615166299</v>
      </c>
      <c r="H7" s="649">
        <v>0.58497623081725303</v>
      </c>
      <c r="I7" s="597">
        <v>17.806229321009901</v>
      </c>
      <c r="L7" s="268"/>
      <c r="M7" s="268"/>
      <c r="N7" s="268"/>
      <c r="O7" s="268"/>
      <c r="P7" s="268"/>
    </row>
    <row r="8" spans="2:30" x14ac:dyDescent="0.35">
      <c r="B8" s="21" t="s">
        <v>15</v>
      </c>
      <c r="C8" s="596">
        <v>2472.705434</v>
      </c>
      <c r="D8" s="649">
        <v>53.639298100008403</v>
      </c>
      <c r="E8" s="649">
        <v>7.3186094670759498</v>
      </c>
      <c r="F8" s="596">
        <v>56.018194823000002</v>
      </c>
      <c r="G8" s="649">
        <v>57.623442598023601</v>
      </c>
      <c r="H8" s="649">
        <v>0.16067806684781899</v>
      </c>
      <c r="I8" s="597">
        <v>22.654617105920899</v>
      </c>
      <c r="L8" s="268"/>
      <c r="M8" s="268"/>
      <c r="N8" s="268"/>
      <c r="O8" s="268"/>
      <c r="P8" s="268"/>
    </row>
    <row r="9" spans="2:30" x14ac:dyDescent="0.35">
      <c r="B9" s="25" t="s">
        <v>16</v>
      </c>
      <c r="C9" s="596">
        <v>783.83246199999996</v>
      </c>
      <c r="D9" s="649">
        <v>-12.077037847816101</v>
      </c>
      <c r="E9" s="649">
        <v>2.3199543294224201</v>
      </c>
      <c r="F9" s="597">
        <v>392.22680906322</v>
      </c>
      <c r="G9" s="649">
        <v>-16.056945353037499</v>
      </c>
      <c r="H9" s="649">
        <v>1.12503170880992</v>
      </c>
      <c r="I9" s="597">
        <v>500.396230161772</v>
      </c>
    </row>
    <row r="10" spans="2:30" x14ac:dyDescent="0.35">
      <c r="B10" s="25" t="s">
        <v>17</v>
      </c>
      <c r="C10" s="597">
        <v>5972.5912609999996</v>
      </c>
      <c r="D10" s="649">
        <v>6.4079121990605099</v>
      </c>
      <c r="E10" s="649">
        <v>17.677424227203598</v>
      </c>
      <c r="F10" s="597">
        <v>31108.348270240302</v>
      </c>
      <c r="G10" s="649">
        <v>3.8948000156022702</v>
      </c>
      <c r="H10" s="649">
        <v>89.228674338478299</v>
      </c>
      <c r="I10" s="597">
        <v>5208.5178628198601</v>
      </c>
    </row>
    <row r="11" spans="2:30" ht="15.5" x14ac:dyDescent="0.35">
      <c r="B11" s="17" t="s">
        <v>18</v>
      </c>
      <c r="C11" s="596">
        <v>10.662053</v>
      </c>
      <c r="D11" s="649">
        <v>-64.104419999226295</v>
      </c>
      <c r="E11" s="649">
        <v>3.1557095702271797E-2</v>
      </c>
      <c r="F11" s="596">
        <v>10407.612338078099</v>
      </c>
      <c r="G11" s="649">
        <v>21.964028088602898</v>
      </c>
      <c r="H11" s="649">
        <v>29.852354869123602</v>
      </c>
      <c r="I11" s="597">
        <v>976135.86596109602</v>
      </c>
    </row>
    <row r="12" spans="2:30" x14ac:dyDescent="0.35">
      <c r="B12" s="17" t="s">
        <v>376</v>
      </c>
      <c r="C12" s="596">
        <v>597.58398</v>
      </c>
      <c r="D12" s="649">
        <v>46.480012628013696</v>
      </c>
      <c r="E12" s="649">
        <v>1.7687039116204399</v>
      </c>
      <c r="F12" s="596">
        <v>231.25206817883</v>
      </c>
      <c r="G12" s="649">
        <v>30.577625545562299</v>
      </c>
      <c r="H12" s="649">
        <v>0.66330475994343197</v>
      </c>
      <c r="I12" s="597">
        <v>386.97835939114401</v>
      </c>
      <c r="L12" s="735"/>
    </row>
    <row r="13" spans="2:30" x14ac:dyDescent="0.35">
      <c r="B13" s="25" t="s">
        <v>20</v>
      </c>
      <c r="C13" s="597">
        <v>4788.3432540000003</v>
      </c>
      <c r="D13" s="649">
        <v>3.7416137244229799</v>
      </c>
      <c r="E13" s="649">
        <v>14.172336821229999</v>
      </c>
      <c r="F13" s="597">
        <v>2178.1983150503102</v>
      </c>
      <c r="G13" s="649">
        <v>1.8544870334871</v>
      </c>
      <c r="H13" s="649">
        <v>6.24776816852658</v>
      </c>
      <c r="I13" s="597">
        <v>454.89602551586597</v>
      </c>
    </row>
    <row r="14" spans="2:30" x14ac:dyDescent="0.35">
      <c r="B14" s="25" t="s">
        <v>21</v>
      </c>
      <c r="C14" s="597">
        <v>70.159476999999995</v>
      </c>
      <c r="D14" s="649">
        <v>-4.7587219486315302</v>
      </c>
      <c r="E14" s="649">
        <v>0.207655067003544</v>
      </c>
      <c r="F14" s="597">
        <v>205.26507297905999</v>
      </c>
      <c r="G14" s="649">
        <v>-5.6321170386433499</v>
      </c>
      <c r="H14" s="649">
        <v>0.58876576122924595</v>
      </c>
      <c r="I14" s="597">
        <v>2925.69274681252</v>
      </c>
    </row>
    <row r="15" spans="2:30" x14ac:dyDescent="0.35">
      <c r="B15" s="25" t="s">
        <v>22</v>
      </c>
      <c r="C15" s="597">
        <v>98.105666999999997</v>
      </c>
      <c r="D15" s="649">
        <v>11.1995471118805</v>
      </c>
      <c r="E15" s="649">
        <v>0.29036902390695402</v>
      </c>
      <c r="F15" s="597">
        <v>1.2484266208899999</v>
      </c>
      <c r="G15" s="649">
        <v>25.8947713009788</v>
      </c>
      <c r="H15" s="649">
        <v>3.58088611530195E-3</v>
      </c>
      <c r="I15" s="597">
        <v>12.7253262636704</v>
      </c>
    </row>
    <row r="16" spans="2:30" x14ac:dyDescent="0.35">
      <c r="B16" s="27" t="s">
        <v>23</v>
      </c>
      <c r="C16" s="597">
        <v>11.680474</v>
      </c>
      <c r="D16" s="649">
        <v>51.627062411086598</v>
      </c>
      <c r="E16" s="204">
        <v>3.4571375312606102E-2</v>
      </c>
      <c r="F16" s="597">
        <v>1.4911308277299999</v>
      </c>
      <c r="G16" s="649">
        <v>32.432345104003801</v>
      </c>
      <c r="H16" s="204">
        <v>4.2770392650794999E-3</v>
      </c>
      <c r="I16" s="598">
        <v>127.66012986544899</v>
      </c>
    </row>
    <row r="17" spans="2:16" x14ac:dyDescent="0.35">
      <c r="B17" s="28" t="s">
        <v>24</v>
      </c>
      <c r="C17" s="29">
        <v>32707.105715999998</v>
      </c>
      <c r="D17" s="30">
        <v>5.5921135363007703</v>
      </c>
      <c r="E17" s="30">
        <v>96.805114852095798</v>
      </c>
      <c r="F17" s="29">
        <v>34730.3097575375</v>
      </c>
      <c r="G17" s="30">
        <v>3.4439816370743199</v>
      </c>
      <c r="H17" s="30">
        <v>99.617616213792303</v>
      </c>
      <c r="I17" s="29">
        <v>1061.8582414202299</v>
      </c>
      <c r="K17" s="734"/>
    </row>
    <row r="18" spans="2:16" ht="15.5" x14ac:dyDescent="0.35">
      <c r="B18" s="31" t="s">
        <v>25</v>
      </c>
      <c r="C18" s="597">
        <v>1079.4413750000001</v>
      </c>
      <c r="D18" s="649">
        <v>-4.2235869689080401</v>
      </c>
      <c r="E18" s="201">
        <v>3.19488514790415</v>
      </c>
      <c r="F18" s="597">
        <v>133.31284009800001</v>
      </c>
      <c r="G18" s="649">
        <v>-1.62223417649346</v>
      </c>
      <c r="H18" s="201">
        <v>0.38238378620769498</v>
      </c>
      <c r="I18" s="599">
        <v>123.50169558583001</v>
      </c>
      <c r="L18" s="32"/>
      <c r="M18" s="32"/>
    </row>
    <row r="19" spans="2:16" ht="15" thickBot="1" x14ac:dyDescent="0.4">
      <c r="B19" s="28" t="s">
        <v>26</v>
      </c>
      <c r="C19" s="29">
        <v>33786.547091</v>
      </c>
      <c r="D19" s="30">
        <v>5.2475020267658303</v>
      </c>
      <c r="E19" s="656">
        <v>100</v>
      </c>
      <c r="F19" s="29">
        <v>34863.622597635498</v>
      </c>
      <c r="G19" s="30">
        <v>3.4236156287841299</v>
      </c>
      <c r="H19" s="656">
        <v>100</v>
      </c>
      <c r="I19" s="736">
        <v>1031.8788275029899</v>
      </c>
      <c r="J19" s="62"/>
      <c r="K19" s="62"/>
      <c r="L19" s="32"/>
      <c r="M19" s="32"/>
    </row>
    <row r="20" spans="2:16" x14ac:dyDescent="0.35">
      <c r="B20" s="957" t="s">
        <v>27</v>
      </c>
      <c r="C20" s="958"/>
      <c r="D20" s="958"/>
      <c r="E20" s="959"/>
      <c r="F20" s="958"/>
      <c r="G20" s="958"/>
      <c r="H20" s="958"/>
      <c r="I20" s="960"/>
    </row>
    <row r="21" spans="2:16" ht="24" customHeight="1" x14ac:dyDescent="0.35">
      <c r="B21" s="961" t="s">
        <v>386</v>
      </c>
      <c r="C21" s="961"/>
      <c r="D21" s="961"/>
      <c r="E21" s="961"/>
      <c r="F21" s="961"/>
      <c r="G21" s="961"/>
      <c r="H21" s="961"/>
      <c r="I21" s="961"/>
      <c r="L21" s="33"/>
    </row>
    <row r="22" spans="2:16" x14ac:dyDescent="0.35">
      <c r="B22" s="34" t="s">
        <v>29</v>
      </c>
    </row>
    <row r="23" spans="2:16" x14ac:dyDescent="0.35">
      <c r="C23" s="35"/>
      <c r="D23" s="36"/>
      <c r="E23" s="36"/>
      <c r="F23" s="36"/>
      <c r="G23" s="36"/>
      <c r="H23" s="36"/>
      <c r="I23" s="36"/>
      <c r="J23" s="36"/>
      <c r="K23" s="36"/>
      <c r="L23" s="36"/>
      <c r="M23" s="36"/>
    </row>
    <row r="24" spans="2:16" x14ac:dyDescent="0.35">
      <c r="B24" s="2" t="s">
        <v>30</v>
      </c>
      <c r="C24" s="36"/>
      <c r="D24" s="36"/>
      <c r="E24" s="36"/>
      <c r="F24" s="36"/>
      <c r="G24" s="36"/>
      <c r="H24" s="36"/>
      <c r="I24" s="36"/>
      <c r="J24" s="36"/>
      <c r="K24" s="36"/>
      <c r="L24" s="36"/>
      <c r="M24" s="36"/>
    </row>
    <row r="25" spans="2:16" x14ac:dyDescent="0.35">
      <c r="B25" s="80" t="s">
        <v>31</v>
      </c>
      <c r="C25" s="36"/>
      <c r="D25" s="36"/>
      <c r="E25" s="36"/>
      <c r="F25" s="36"/>
      <c r="G25" s="36"/>
      <c r="H25" s="36"/>
      <c r="I25" s="36"/>
      <c r="J25" s="36"/>
      <c r="K25" s="36"/>
      <c r="L25" s="36"/>
      <c r="M25" s="36"/>
    </row>
    <row r="26" spans="2:16" x14ac:dyDescent="0.35">
      <c r="B26" s="3" t="s">
        <v>32</v>
      </c>
      <c r="C26" s="38"/>
      <c r="D26" s="38"/>
      <c r="E26" s="38"/>
      <c r="F26" s="38"/>
      <c r="G26" s="38"/>
      <c r="H26" s="38"/>
      <c r="I26" s="38"/>
      <c r="J26" s="38"/>
      <c r="K26" s="38"/>
      <c r="L26" s="38"/>
      <c r="M26" s="38"/>
      <c r="N26" s="39"/>
      <c r="O26" s="39"/>
      <c r="P26" s="39"/>
    </row>
    <row r="27" spans="2:16" x14ac:dyDescent="0.35">
      <c r="B27" s="40"/>
      <c r="C27" s="41">
        <v>2000</v>
      </c>
      <c r="D27" s="41">
        <v>2001</v>
      </c>
      <c r="E27" s="41">
        <v>2002</v>
      </c>
      <c r="F27" s="41">
        <v>2003</v>
      </c>
      <c r="G27" s="41">
        <v>2004</v>
      </c>
      <c r="H27" s="41">
        <v>2005</v>
      </c>
      <c r="I27" s="41">
        <v>2006</v>
      </c>
      <c r="J27" s="41">
        <v>2007</v>
      </c>
      <c r="K27" s="41">
        <v>2008</v>
      </c>
      <c r="L27" s="41">
        <v>2009</v>
      </c>
      <c r="M27" s="41">
        <v>2010</v>
      </c>
      <c r="N27" s="41">
        <v>2011</v>
      </c>
    </row>
    <row r="28" spans="2:16" x14ac:dyDescent="0.35">
      <c r="B28" s="42" t="s">
        <v>33</v>
      </c>
      <c r="C28" s="43">
        <v>3292.4459999999999</v>
      </c>
      <c r="D28" s="43">
        <v>3670.7220000000002</v>
      </c>
      <c r="E28" s="43">
        <v>4095.5920000000001</v>
      </c>
      <c r="F28" s="43">
        <v>4341.4620000000004</v>
      </c>
      <c r="G28" s="43">
        <v>4650</v>
      </c>
      <c r="H28" s="43">
        <v>5243.8249999999998</v>
      </c>
      <c r="I28" s="43">
        <v>5615.36</v>
      </c>
      <c r="J28" s="43">
        <v>6144.66</v>
      </c>
      <c r="K28" s="43">
        <v>6542.5</v>
      </c>
      <c r="L28" s="43">
        <v>6649.78</v>
      </c>
      <c r="M28" s="43">
        <v>7182.75</v>
      </c>
      <c r="N28" s="43">
        <v>7642.95</v>
      </c>
    </row>
    <row r="29" spans="2:16" x14ac:dyDescent="0.35">
      <c r="B29" s="44" t="s">
        <v>13</v>
      </c>
      <c r="C29" s="18" t="s">
        <v>34</v>
      </c>
      <c r="D29" s="18" t="s">
        <v>34</v>
      </c>
      <c r="E29" s="18" t="s">
        <v>34</v>
      </c>
      <c r="F29" s="18" t="s">
        <v>34</v>
      </c>
      <c r="G29" s="18" t="s">
        <v>34</v>
      </c>
      <c r="H29" s="18" t="s">
        <v>34</v>
      </c>
      <c r="I29" s="18" t="s">
        <v>34</v>
      </c>
      <c r="J29" s="18" t="s">
        <v>34</v>
      </c>
      <c r="K29" s="18" t="s">
        <v>34</v>
      </c>
      <c r="L29" s="18" t="s">
        <v>34</v>
      </c>
      <c r="M29" s="18" t="s">
        <v>34</v>
      </c>
      <c r="N29" s="18">
        <v>5.4363130000000002</v>
      </c>
    </row>
    <row r="30" spans="2:16" x14ac:dyDescent="0.35">
      <c r="B30" s="45" t="s">
        <v>35</v>
      </c>
      <c r="C30" s="18" t="s">
        <v>34</v>
      </c>
      <c r="D30" s="18" t="s">
        <v>34</v>
      </c>
      <c r="E30" s="18" t="s">
        <v>34</v>
      </c>
      <c r="F30" s="18" t="s">
        <v>34</v>
      </c>
      <c r="G30" s="18" t="s">
        <v>34</v>
      </c>
      <c r="H30" s="18" t="s">
        <v>34</v>
      </c>
      <c r="I30" s="18" t="s">
        <v>34</v>
      </c>
      <c r="J30" s="18" t="s">
        <v>34</v>
      </c>
      <c r="K30" s="18" t="s">
        <v>34</v>
      </c>
      <c r="L30" s="18" t="s">
        <v>34</v>
      </c>
      <c r="M30" s="18" t="s">
        <v>34</v>
      </c>
      <c r="N30" s="18" t="s">
        <v>34</v>
      </c>
    </row>
    <row r="31" spans="2:16" x14ac:dyDescent="0.35">
      <c r="B31" s="46" t="s">
        <v>16</v>
      </c>
      <c r="C31" s="12">
        <v>4493.7</v>
      </c>
      <c r="D31" s="12">
        <v>4338.6000000000004</v>
      </c>
      <c r="E31" s="12">
        <v>4349.4709999999995</v>
      </c>
      <c r="F31" s="12">
        <v>4261.5119999999997</v>
      </c>
      <c r="G31" s="12">
        <v>4133.8130000000001</v>
      </c>
      <c r="H31" s="12">
        <v>3916.259</v>
      </c>
      <c r="I31" s="12">
        <v>3826.97</v>
      </c>
      <c r="J31" s="12">
        <v>3650.41</v>
      </c>
      <c r="K31" s="12">
        <v>3487.44</v>
      </c>
      <c r="L31" s="12">
        <v>3302.56</v>
      </c>
      <c r="M31" s="12">
        <v>3122.8</v>
      </c>
      <c r="N31" s="12">
        <v>2971.44</v>
      </c>
    </row>
    <row r="32" spans="2:16" x14ac:dyDescent="0.35">
      <c r="B32" s="46" t="s">
        <v>17</v>
      </c>
      <c r="C32" s="12">
        <v>2093.6120000000001</v>
      </c>
      <c r="D32" s="12">
        <v>2175.451</v>
      </c>
      <c r="E32" s="12">
        <v>2564.2190000000001</v>
      </c>
      <c r="F32" s="12">
        <v>2587.5329999999999</v>
      </c>
      <c r="G32" s="12">
        <v>2599.2269999999999</v>
      </c>
      <c r="H32" s="12">
        <v>2408.4340000000002</v>
      </c>
      <c r="I32" s="12">
        <v>2617.09</v>
      </c>
      <c r="J32" s="12">
        <v>2614.1179999999999</v>
      </c>
      <c r="K32" s="12">
        <v>2697.3</v>
      </c>
      <c r="L32" s="12">
        <v>2789.42</v>
      </c>
      <c r="M32" s="12">
        <v>2989.62</v>
      </c>
      <c r="N32" s="12">
        <v>2977.39</v>
      </c>
    </row>
    <row r="33" spans="2:25" x14ac:dyDescent="0.35">
      <c r="B33" s="17" t="s">
        <v>376</v>
      </c>
      <c r="C33" s="18" t="s">
        <v>34</v>
      </c>
      <c r="D33" s="18" t="s">
        <v>34</v>
      </c>
      <c r="E33" s="18" t="s">
        <v>34</v>
      </c>
      <c r="F33" s="18" t="s">
        <v>34</v>
      </c>
      <c r="G33" s="18" t="s">
        <v>34</v>
      </c>
      <c r="H33" s="18" t="s">
        <v>34</v>
      </c>
      <c r="I33" s="18" t="s">
        <v>34</v>
      </c>
      <c r="J33" s="18" t="s">
        <v>34</v>
      </c>
      <c r="K33" s="18" t="s">
        <v>34</v>
      </c>
      <c r="L33" s="18" t="s">
        <v>34</v>
      </c>
      <c r="M33" s="18" t="s">
        <v>34</v>
      </c>
      <c r="N33" s="18" t="s">
        <v>34</v>
      </c>
    </row>
    <row r="34" spans="2:25" x14ac:dyDescent="0.35">
      <c r="B34" s="46" t="s">
        <v>20</v>
      </c>
      <c r="C34" s="12">
        <v>1968.595</v>
      </c>
      <c r="D34" s="12">
        <v>2063.5419999999999</v>
      </c>
      <c r="E34" s="12">
        <v>2183.8090000000002</v>
      </c>
      <c r="F34" s="12">
        <v>2353.2159999999999</v>
      </c>
      <c r="G34" s="12">
        <v>2542.7260000000001</v>
      </c>
      <c r="H34" s="12">
        <v>2512.7559999999999</v>
      </c>
      <c r="I34" s="12">
        <v>2736.8</v>
      </c>
      <c r="J34" s="12">
        <v>2909.78</v>
      </c>
      <c r="K34" s="12">
        <v>3023.63</v>
      </c>
      <c r="L34" s="12">
        <v>3265.48</v>
      </c>
      <c r="M34" s="12">
        <v>3411.19</v>
      </c>
      <c r="N34" s="12">
        <v>3581.27</v>
      </c>
    </row>
    <row r="35" spans="2:25" x14ac:dyDescent="0.35">
      <c r="B35" s="46" t="s">
        <v>21</v>
      </c>
      <c r="C35" s="12">
        <v>131.584</v>
      </c>
      <c r="D35" s="12">
        <v>114.527</v>
      </c>
      <c r="E35" s="12">
        <v>135.83000000000001</v>
      </c>
      <c r="F35" s="12">
        <v>129.947</v>
      </c>
      <c r="G35" s="12">
        <v>129.19900000000001</v>
      </c>
      <c r="H35" s="12">
        <v>125.74299999999999</v>
      </c>
      <c r="I35" s="12">
        <v>120.03</v>
      </c>
      <c r="J35" s="12">
        <v>114.27</v>
      </c>
      <c r="K35" s="12">
        <v>110.42</v>
      </c>
      <c r="L35" s="12">
        <v>105.53</v>
      </c>
      <c r="M35" s="12">
        <v>101.11</v>
      </c>
      <c r="N35" s="12">
        <v>98.45</v>
      </c>
    </row>
    <row r="36" spans="2:25" x14ac:dyDescent="0.35">
      <c r="B36" s="46" t="s">
        <v>22</v>
      </c>
      <c r="C36" s="12">
        <v>0</v>
      </c>
      <c r="D36" s="12">
        <v>2.8</v>
      </c>
      <c r="E36" s="12">
        <v>18.399999999999999</v>
      </c>
      <c r="F36" s="12">
        <v>18.100000000000001</v>
      </c>
      <c r="G36" s="12">
        <v>16</v>
      </c>
      <c r="H36" s="12">
        <v>17.024999999999999</v>
      </c>
      <c r="I36" s="12">
        <v>20.059999999999999</v>
      </c>
      <c r="J36" s="12">
        <v>26.44</v>
      </c>
      <c r="K36" s="12">
        <v>32.17</v>
      </c>
      <c r="L36" s="12">
        <v>36.04</v>
      </c>
      <c r="M36" s="12">
        <v>41.09</v>
      </c>
      <c r="N36" s="12">
        <v>46.5</v>
      </c>
    </row>
    <row r="37" spans="2:25" x14ac:dyDescent="0.35">
      <c r="B37" s="47" t="s">
        <v>23</v>
      </c>
      <c r="C37" s="48" t="s">
        <v>34</v>
      </c>
      <c r="D37" s="48" t="s">
        <v>34</v>
      </c>
      <c r="E37" s="48" t="s">
        <v>34</v>
      </c>
      <c r="F37" s="48" t="s">
        <v>34</v>
      </c>
      <c r="G37" s="48" t="s">
        <v>34</v>
      </c>
      <c r="H37" s="48" t="s">
        <v>34</v>
      </c>
      <c r="I37" s="48" t="s">
        <v>34</v>
      </c>
      <c r="J37" s="48" t="s">
        <v>34</v>
      </c>
      <c r="K37" s="48" t="s">
        <v>34</v>
      </c>
      <c r="L37" s="48" t="s">
        <v>34</v>
      </c>
      <c r="M37" s="48" t="s">
        <v>34</v>
      </c>
      <c r="N37" s="48" t="s">
        <v>34</v>
      </c>
    </row>
    <row r="38" spans="2:25" x14ac:dyDescent="0.35">
      <c r="B38" s="49" t="s">
        <v>36</v>
      </c>
      <c r="C38" s="29">
        <v>11979.937</v>
      </c>
      <c r="D38" s="29">
        <v>12365.642</v>
      </c>
      <c r="E38" s="29">
        <v>13347.320999999998</v>
      </c>
      <c r="F38" s="29">
        <v>13691.769999999999</v>
      </c>
      <c r="G38" s="29">
        <v>14070.965000000002</v>
      </c>
      <c r="H38" s="29">
        <v>14224.041999999999</v>
      </c>
      <c r="I38" s="29">
        <v>14936.31</v>
      </c>
      <c r="J38" s="29">
        <v>15459.678000000002</v>
      </c>
      <c r="K38" s="29">
        <v>15893.460000000001</v>
      </c>
      <c r="L38" s="29">
        <v>16148.810000000001</v>
      </c>
      <c r="M38" s="29">
        <v>16848.560000000001</v>
      </c>
      <c r="N38" s="29">
        <v>17318</v>
      </c>
    </row>
    <row r="39" spans="2:25" x14ac:dyDescent="0.35">
      <c r="B39" s="50" t="s">
        <v>37</v>
      </c>
      <c r="C39" s="51">
        <v>1082.2940000000001</v>
      </c>
      <c r="D39" s="51">
        <v>1165.039</v>
      </c>
      <c r="E39" s="51">
        <v>1212.99</v>
      </c>
      <c r="F39" s="51">
        <v>1244.876</v>
      </c>
      <c r="G39" s="51">
        <v>1260</v>
      </c>
      <c r="H39" s="51">
        <v>1431.9459999999999</v>
      </c>
      <c r="I39" s="51">
        <v>1458.691</v>
      </c>
      <c r="J39" s="51">
        <v>1531.212</v>
      </c>
      <c r="K39" s="51">
        <v>1593.8130000000001</v>
      </c>
      <c r="L39" s="51">
        <v>1629.52</v>
      </c>
      <c r="M39" s="51">
        <v>1630.37</v>
      </c>
      <c r="N39" s="51">
        <v>1673.04</v>
      </c>
    </row>
    <row r="40" spans="2:25" s="541" customFormat="1" x14ac:dyDescent="0.35">
      <c r="B40" s="49" t="s">
        <v>26</v>
      </c>
      <c r="C40" s="29">
        <v>13062.231</v>
      </c>
      <c r="D40" s="29">
        <v>13530.681</v>
      </c>
      <c r="E40" s="29">
        <v>14560.310999999998</v>
      </c>
      <c r="F40" s="29">
        <v>14936.645999999999</v>
      </c>
      <c r="G40" s="29">
        <v>15330.965000000002</v>
      </c>
      <c r="H40" s="29">
        <v>15655.987999999999</v>
      </c>
      <c r="I40" s="29">
        <v>16395.001</v>
      </c>
      <c r="J40" s="29">
        <v>16990.890000000003</v>
      </c>
      <c r="K40" s="29">
        <v>17487.273000000001</v>
      </c>
      <c r="L40" s="29">
        <v>17778.330000000002</v>
      </c>
      <c r="M40" s="29">
        <v>18478.93</v>
      </c>
      <c r="N40" s="29">
        <v>18991.04</v>
      </c>
    </row>
    <row r="41" spans="2:25" x14ac:dyDescent="0.35">
      <c r="B41" s="706" t="s">
        <v>387</v>
      </c>
    </row>
    <row r="42" spans="2:25" x14ac:dyDescent="0.35">
      <c r="B42" s="34" t="s">
        <v>29</v>
      </c>
    </row>
    <row r="43" spans="2:25" x14ac:dyDescent="0.35">
      <c r="B43" s="53"/>
      <c r="C43" s="54"/>
      <c r="D43" s="54"/>
      <c r="E43" s="54"/>
      <c r="F43" s="54"/>
      <c r="G43" s="54"/>
      <c r="H43" s="54"/>
      <c r="I43" s="54"/>
      <c r="J43" s="54"/>
      <c r="K43" s="54"/>
      <c r="L43" s="54"/>
      <c r="M43" s="54"/>
      <c r="N43" s="54"/>
      <c r="O43" s="54"/>
      <c r="P43" s="54"/>
      <c r="Q43" s="54"/>
      <c r="R43" s="54"/>
      <c r="S43" s="54"/>
      <c r="T43" s="54"/>
      <c r="U43" s="54"/>
      <c r="V43" s="54"/>
      <c r="W43" s="54"/>
      <c r="X43" s="54"/>
      <c r="Y43" s="54"/>
    </row>
    <row r="44" spans="2:25" x14ac:dyDescent="0.35">
      <c r="B44" s="80" t="s">
        <v>39</v>
      </c>
      <c r="C44" s="54"/>
      <c r="D44" s="54"/>
      <c r="E44" s="54"/>
      <c r="F44" s="54"/>
      <c r="G44" s="54"/>
      <c r="H44" s="54"/>
      <c r="I44" s="54"/>
      <c r="J44" s="54"/>
      <c r="K44" s="54"/>
      <c r="N44" s="54"/>
      <c r="P44" s="954" t="s">
        <v>2</v>
      </c>
      <c r="Q44" s="954"/>
      <c r="U44" s="54"/>
      <c r="V44" s="54"/>
      <c r="W44" s="54"/>
      <c r="X44" s="54"/>
      <c r="Y44" s="54"/>
    </row>
    <row r="45" spans="2:25" x14ac:dyDescent="0.35">
      <c r="B45" s="3" t="s">
        <v>32</v>
      </c>
      <c r="C45" s="54"/>
      <c r="D45" s="54"/>
      <c r="E45" s="54"/>
      <c r="F45" s="54"/>
      <c r="G45" s="54"/>
      <c r="H45" s="54"/>
      <c r="I45" s="54"/>
      <c r="J45" s="54"/>
      <c r="K45" s="54"/>
      <c r="N45" s="54"/>
      <c r="O45" s="54"/>
      <c r="P45" s="54"/>
      <c r="Q45" s="54"/>
      <c r="R45" s="54"/>
      <c r="S45" s="54"/>
      <c r="T45" s="54"/>
      <c r="U45" s="54"/>
      <c r="V45" s="54"/>
      <c r="W45" s="54"/>
      <c r="X45" s="54"/>
      <c r="Y45" s="54"/>
    </row>
    <row r="46" spans="2:25" x14ac:dyDescent="0.35">
      <c r="B46" s="40"/>
      <c r="C46" s="41">
        <v>2012</v>
      </c>
      <c r="D46" s="41">
        <v>2013</v>
      </c>
      <c r="E46" s="41">
        <v>2014</v>
      </c>
      <c r="F46" s="41">
        <v>2015</v>
      </c>
      <c r="G46" s="41">
        <v>2016</v>
      </c>
      <c r="H46" s="41">
        <v>2017</v>
      </c>
      <c r="I46" s="41">
        <v>2018</v>
      </c>
      <c r="J46" s="41">
        <v>2019</v>
      </c>
      <c r="K46" s="41">
        <v>2020</v>
      </c>
      <c r="L46" s="41">
        <v>2021</v>
      </c>
      <c r="M46" s="41">
        <v>2022</v>
      </c>
      <c r="N46" s="41">
        <v>2023</v>
      </c>
      <c r="O46" s="41">
        <v>2024</v>
      </c>
    </row>
    <row r="47" spans="2:25" x14ac:dyDescent="0.35">
      <c r="B47" s="42" t="s">
        <v>33</v>
      </c>
      <c r="C47" s="43">
        <v>8129.29</v>
      </c>
      <c r="D47" s="43">
        <v>8569.27</v>
      </c>
      <c r="E47" s="43">
        <v>9455.2900000000009</v>
      </c>
      <c r="F47" s="43">
        <v>10083.02</v>
      </c>
      <c r="G47" s="43">
        <v>11134.14</v>
      </c>
      <c r="H47" s="43">
        <v>12581.07</v>
      </c>
      <c r="I47" s="43">
        <v>13179</v>
      </c>
      <c r="J47" s="43">
        <v>14484.95</v>
      </c>
      <c r="K47" s="43">
        <v>13852</v>
      </c>
      <c r="L47" s="43">
        <v>16128.653265000001</v>
      </c>
      <c r="M47" s="43">
        <v>18257.506830999999</v>
      </c>
      <c r="N47" s="43">
        <v>19685.294873999999</v>
      </c>
      <c r="O47" s="43">
        <v>20982.393121000001</v>
      </c>
    </row>
    <row r="48" spans="2:25" x14ac:dyDescent="0.35">
      <c r="B48" s="44" t="s">
        <v>13</v>
      </c>
      <c r="C48" s="18">
        <v>10.859114999999999</v>
      </c>
      <c r="D48" s="18">
        <v>6.209524</v>
      </c>
      <c r="E48" s="18">
        <v>71.926136</v>
      </c>
      <c r="F48" s="18">
        <v>251.83453499999999</v>
      </c>
      <c r="G48" s="18">
        <v>635.09083099999998</v>
      </c>
      <c r="H48" s="18">
        <v>1300.0709710000001</v>
      </c>
      <c r="I48" s="18">
        <v>2374.0293150000002</v>
      </c>
      <c r="J48" s="18">
        <v>3778.755639</v>
      </c>
      <c r="K48" s="18">
        <v>5159</v>
      </c>
      <c r="L48" s="18">
        <v>7368.6987470000004</v>
      </c>
      <c r="M48" s="18">
        <v>9102.9314599999998</v>
      </c>
      <c r="N48" s="18">
        <v>10792.451971</v>
      </c>
      <c r="O48" s="18">
        <v>11453.514482</v>
      </c>
    </row>
    <row r="49" spans="2:25" x14ac:dyDescent="0.35">
      <c r="B49" s="45" t="s">
        <v>35</v>
      </c>
      <c r="C49" s="18" t="s">
        <v>34</v>
      </c>
      <c r="D49" s="18" t="s">
        <v>34</v>
      </c>
      <c r="E49" s="18" t="s">
        <v>34</v>
      </c>
      <c r="F49" s="18" t="s">
        <v>34</v>
      </c>
      <c r="G49" s="18">
        <v>3.0825500000000001E-4</v>
      </c>
      <c r="H49" s="18">
        <v>4.6003749999999997</v>
      </c>
      <c r="I49" s="18">
        <v>11.398882</v>
      </c>
      <c r="J49" s="18">
        <v>47.884881999999998</v>
      </c>
      <c r="K49" s="18">
        <v>129.10543799999999</v>
      </c>
      <c r="L49" s="18">
        <v>357.35522800000001</v>
      </c>
      <c r="M49" s="18">
        <v>845.22267599999998</v>
      </c>
      <c r="N49" s="18">
        <v>1609.422501</v>
      </c>
      <c r="O49" s="18">
        <v>2472.705434</v>
      </c>
    </row>
    <row r="50" spans="2:25" x14ac:dyDescent="0.35">
      <c r="B50" s="46" t="s">
        <v>16</v>
      </c>
      <c r="C50" s="12">
        <v>2805.62</v>
      </c>
      <c r="D50" s="12">
        <v>2620.5700000000002</v>
      </c>
      <c r="E50" s="12">
        <v>2458.4899999999998</v>
      </c>
      <c r="F50" s="12">
        <v>2311.4299999999998</v>
      </c>
      <c r="G50" s="12">
        <v>2137.4499999999998</v>
      </c>
      <c r="H50" s="12">
        <v>1926.66</v>
      </c>
      <c r="I50" s="12">
        <v>1746.88</v>
      </c>
      <c r="J50" s="12">
        <v>1586.52</v>
      </c>
      <c r="K50" s="12">
        <v>1175</v>
      </c>
      <c r="L50" s="12">
        <v>1105.8170439999999</v>
      </c>
      <c r="M50" s="12">
        <v>1007.981264</v>
      </c>
      <c r="N50" s="597">
        <v>891.49915199999998</v>
      </c>
      <c r="O50" s="597">
        <v>783.83246199999996</v>
      </c>
    </row>
    <row r="51" spans="2:25" x14ac:dyDescent="0.35">
      <c r="B51" s="46" t="s">
        <v>17</v>
      </c>
      <c r="C51" s="12">
        <v>3097.2</v>
      </c>
      <c r="D51" s="12">
        <v>3250.05</v>
      </c>
      <c r="E51" s="12">
        <v>3467.25</v>
      </c>
      <c r="F51" s="12">
        <v>3620.71</v>
      </c>
      <c r="G51" s="12">
        <v>3752.85</v>
      </c>
      <c r="H51" s="12">
        <v>3869.71</v>
      </c>
      <c r="I51" s="12">
        <v>4037.61</v>
      </c>
      <c r="J51" s="12">
        <v>4269.01</v>
      </c>
      <c r="K51" s="12">
        <v>4483</v>
      </c>
      <c r="L51" s="12">
        <v>4843.1724539999996</v>
      </c>
      <c r="M51" s="12">
        <v>5157.5612760000004</v>
      </c>
      <c r="N51" s="12">
        <v>5612.9202590000004</v>
      </c>
      <c r="O51" s="12">
        <v>5972.5912609999996</v>
      </c>
    </row>
    <row r="52" spans="2:25" x14ac:dyDescent="0.35">
      <c r="B52" s="17" t="s">
        <v>376</v>
      </c>
      <c r="C52" s="18" t="s">
        <v>34</v>
      </c>
      <c r="D52" s="18" t="s">
        <v>34</v>
      </c>
      <c r="E52" s="18" t="s">
        <v>34</v>
      </c>
      <c r="F52" s="18" t="s">
        <v>34</v>
      </c>
      <c r="G52" s="18" t="s">
        <v>34</v>
      </c>
      <c r="H52" s="18" t="s">
        <v>34</v>
      </c>
      <c r="I52" s="18">
        <v>0.17399999999999999</v>
      </c>
      <c r="J52" s="18">
        <v>14.02</v>
      </c>
      <c r="K52" s="18">
        <v>45.465000000000003</v>
      </c>
      <c r="L52" s="18">
        <v>107.0706</v>
      </c>
      <c r="M52" s="18">
        <v>197.82103499999999</v>
      </c>
      <c r="N52" s="18">
        <v>407.96281299999998</v>
      </c>
      <c r="O52" s="18">
        <v>597.58398</v>
      </c>
    </row>
    <row r="53" spans="2:25" x14ac:dyDescent="0.35">
      <c r="B53" s="46" t="s">
        <v>20</v>
      </c>
      <c r="C53" s="12">
        <v>3549.24</v>
      </c>
      <c r="D53" s="12">
        <v>3614.15</v>
      </c>
      <c r="E53" s="12">
        <v>3542.25</v>
      </c>
      <c r="F53" s="12">
        <v>3879.04</v>
      </c>
      <c r="G53" s="12">
        <v>3962.65</v>
      </c>
      <c r="H53" s="12">
        <v>4091.29</v>
      </c>
      <c r="I53" s="12">
        <v>4211.1400000000003</v>
      </c>
      <c r="J53" s="12">
        <v>4370.24</v>
      </c>
      <c r="K53" s="12">
        <v>4622</v>
      </c>
      <c r="L53" s="12">
        <v>5020.0687669999998</v>
      </c>
      <c r="M53" s="12">
        <v>4914.2736720000003</v>
      </c>
      <c r="N53" s="12">
        <v>4615.6436960000001</v>
      </c>
      <c r="O53" s="12">
        <v>4788.3432540000003</v>
      </c>
    </row>
    <row r="54" spans="2:25" x14ac:dyDescent="0.35">
      <c r="B54" s="46" t="s">
        <v>21</v>
      </c>
      <c r="C54" s="12">
        <v>94.89</v>
      </c>
      <c r="D54" s="12">
        <v>92.74</v>
      </c>
      <c r="E54" s="12">
        <v>86.57</v>
      </c>
      <c r="F54" s="12">
        <v>84.86</v>
      </c>
      <c r="G54" s="12">
        <v>82.2</v>
      </c>
      <c r="H54" s="12">
        <v>80.94</v>
      </c>
      <c r="I54" s="12">
        <v>80.83</v>
      </c>
      <c r="J54" s="12">
        <v>77.930000000000007</v>
      </c>
      <c r="K54" s="12">
        <v>71</v>
      </c>
      <c r="L54" s="12">
        <v>75.254324999999994</v>
      </c>
      <c r="M54" s="12">
        <v>75.243425000000002</v>
      </c>
      <c r="N54" s="12">
        <v>73.664989000000006</v>
      </c>
      <c r="O54" s="12">
        <v>70.159476999999995</v>
      </c>
    </row>
    <row r="55" spans="2:25" x14ac:dyDescent="0.35">
      <c r="B55" s="46" t="s">
        <v>22</v>
      </c>
      <c r="C55" s="12">
        <v>52.2</v>
      </c>
      <c r="D55" s="12">
        <v>50.48</v>
      </c>
      <c r="E55" s="12">
        <v>53.07</v>
      </c>
      <c r="F55" s="12">
        <v>36.369999999999997</v>
      </c>
      <c r="G55" s="12">
        <v>38.06</v>
      </c>
      <c r="H55" s="12">
        <v>55.1</v>
      </c>
      <c r="I55" s="12">
        <v>64.989999999999995</v>
      </c>
      <c r="J55" s="12">
        <v>61.96</v>
      </c>
      <c r="K55" s="12">
        <v>36</v>
      </c>
      <c r="L55" s="12">
        <v>63.142937000000003</v>
      </c>
      <c r="M55" s="12">
        <v>74.922184000000001</v>
      </c>
      <c r="N55" s="12">
        <v>88.224879999999999</v>
      </c>
      <c r="O55" s="12">
        <v>98.105666999999997</v>
      </c>
    </row>
    <row r="56" spans="2:25" x14ac:dyDescent="0.35">
      <c r="B56" s="47" t="s">
        <v>23</v>
      </c>
      <c r="C56" s="48" t="s">
        <v>34</v>
      </c>
      <c r="D56" s="48" t="s">
        <v>34</v>
      </c>
      <c r="E56" s="48" t="s">
        <v>34</v>
      </c>
      <c r="F56" s="48" t="s">
        <v>34</v>
      </c>
      <c r="G56" s="56">
        <v>19.932746000000002</v>
      </c>
      <c r="H56" s="56">
        <v>18.360927</v>
      </c>
      <c r="I56" s="56">
        <v>16.210728</v>
      </c>
      <c r="J56" s="56">
        <v>15.641114</v>
      </c>
      <c r="K56" s="56">
        <v>15.357468000000001</v>
      </c>
      <c r="L56" s="56">
        <v>2</v>
      </c>
      <c r="M56" s="56">
        <v>3.4937339999999999</v>
      </c>
      <c r="N56" s="56">
        <v>7.7034229999999999</v>
      </c>
      <c r="O56" s="56">
        <v>11.680474</v>
      </c>
    </row>
    <row r="57" spans="2:25" x14ac:dyDescent="0.35">
      <c r="B57" s="49" t="s">
        <v>36</v>
      </c>
      <c r="C57" s="29">
        <v>17728.439999999999</v>
      </c>
      <c r="D57" s="29">
        <v>18197.259999999998</v>
      </c>
      <c r="E57" s="29">
        <v>19062.920000000002</v>
      </c>
      <c r="F57" s="29">
        <v>20015.429999999997</v>
      </c>
      <c r="G57" s="29">
        <v>21107.35</v>
      </c>
      <c r="H57" s="29">
        <v>22604.769999999997</v>
      </c>
      <c r="I57" s="29">
        <v>23320.450000000004</v>
      </c>
      <c r="J57" s="29">
        <v>24850.610000000004</v>
      </c>
      <c r="K57" s="29">
        <v>24238</v>
      </c>
      <c r="L57" s="29">
        <v>27238.108800000002</v>
      </c>
      <c r="M57" s="29">
        <v>29490.982386</v>
      </c>
      <c r="N57" s="29">
        <v>30974.951272999999</v>
      </c>
      <c r="O57" s="29">
        <v>32707.105715999998</v>
      </c>
    </row>
    <row r="58" spans="2:25" x14ac:dyDescent="0.35">
      <c r="B58" s="50" t="s">
        <v>37</v>
      </c>
      <c r="C58" s="51">
        <v>1656.87</v>
      </c>
      <c r="D58" s="51">
        <v>1631.8</v>
      </c>
      <c r="E58" s="51">
        <v>1702.23</v>
      </c>
      <c r="F58" s="51">
        <v>1520.37</v>
      </c>
      <c r="G58" s="51">
        <v>1491.13</v>
      </c>
      <c r="H58" s="51">
        <v>1481.47</v>
      </c>
      <c r="I58" s="51">
        <v>1439</v>
      </c>
      <c r="J58" s="51">
        <v>1391.93</v>
      </c>
      <c r="K58" s="51">
        <v>1064</v>
      </c>
      <c r="L58" s="51">
        <v>1086.288644</v>
      </c>
      <c r="M58" s="51">
        <v>1135.675207</v>
      </c>
      <c r="N58" s="51">
        <v>1127.043017</v>
      </c>
      <c r="O58" s="51">
        <v>1079.4413750000001</v>
      </c>
    </row>
    <row r="59" spans="2:25" s="541" customFormat="1" x14ac:dyDescent="0.35">
      <c r="B59" s="49" t="s">
        <v>26</v>
      </c>
      <c r="C59" s="29">
        <v>19385.309999999998</v>
      </c>
      <c r="D59" s="29">
        <v>19829.059999999998</v>
      </c>
      <c r="E59" s="29">
        <v>20765.150000000001</v>
      </c>
      <c r="F59" s="29">
        <v>21535.799999999996</v>
      </c>
      <c r="G59" s="29">
        <v>22598.48</v>
      </c>
      <c r="H59" s="29">
        <v>24086.239999999998</v>
      </c>
      <c r="I59" s="29">
        <v>24759.450000000004</v>
      </c>
      <c r="J59" s="29">
        <v>26242.540000000005</v>
      </c>
      <c r="K59" s="29">
        <v>25302</v>
      </c>
      <c r="L59" s="29">
        <v>28324.397444000002</v>
      </c>
      <c r="M59" s="29">
        <v>30626.657593</v>
      </c>
      <c r="N59" s="29">
        <v>32101.994289999999</v>
      </c>
      <c r="O59" s="29">
        <v>33786.547091</v>
      </c>
    </row>
    <row r="60" spans="2:25" x14ac:dyDescent="0.35">
      <c r="B60" s="706" t="s">
        <v>387</v>
      </c>
    </row>
    <row r="61" spans="2:25" x14ac:dyDescent="0.35">
      <c r="B61" s="34" t="s">
        <v>29</v>
      </c>
    </row>
    <row r="62" spans="2:25" x14ac:dyDescent="0.35">
      <c r="B62" s="53"/>
      <c r="C62" s="54"/>
      <c r="D62" s="54"/>
      <c r="E62" s="54"/>
      <c r="F62" s="54"/>
      <c r="G62" s="54"/>
      <c r="H62" s="54"/>
      <c r="I62" s="54"/>
      <c r="J62" s="54"/>
      <c r="K62" s="54"/>
      <c r="L62" s="54"/>
      <c r="M62" s="54"/>
      <c r="N62" s="54"/>
      <c r="O62" s="54"/>
      <c r="P62" s="54"/>
      <c r="Q62" s="54"/>
      <c r="R62" s="54"/>
      <c r="S62" s="54"/>
      <c r="T62" s="54"/>
      <c r="U62" s="54"/>
      <c r="V62" s="54"/>
      <c r="W62" s="54"/>
      <c r="X62" s="54"/>
      <c r="Y62" s="54"/>
    </row>
    <row r="63" spans="2:25" s="39" customFormat="1" x14ac:dyDescent="0.35">
      <c r="B63" s="80" t="s">
        <v>364</v>
      </c>
      <c r="C63" s="54"/>
      <c r="D63" s="54"/>
      <c r="E63" s="54"/>
      <c r="F63" s="54"/>
      <c r="G63" s="54"/>
      <c r="H63" s="54"/>
      <c r="I63" s="54"/>
      <c r="J63" s="54"/>
      <c r="K63" s="54"/>
      <c r="L63" s="54"/>
      <c r="M63" s="54"/>
      <c r="N63" s="54"/>
      <c r="O63" s="54"/>
      <c r="Q63"/>
      <c r="R63"/>
      <c r="S63"/>
      <c r="T63"/>
      <c r="U63"/>
      <c r="V63"/>
      <c r="W63"/>
      <c r="Y63" s="54"/>
    </row>
    <row r="64" spans="2:25" x14ac:dyDescent="0.35">
      <c r="B64" s="3" t="s">
        <v>41</v>
      </c>
      <c r="C64" s="58"/>
      <c r="D64" s="58"/>
      <c r="E64" s="58"/>
      <c r="F64" s="58"/>
      <c r="G64" s="58"/>
      <c r="H64" s="58"/>
      <c r="I64" s="58"/>
      <c r="J64" s="58"/>
      <c r="K64" s="58"/>
      <c r="L64" s="58"/>
      <c r="M64" s="58"/>
      <c r="N64" s="58"/>
      <c r="O64" s="58"/>
      <c r="P64" s="58"/>
      <c r="Y64" s="58"/>
    </row>
    <row r="65" spans="2:25" x14ac:dyDescent="0.35">
      <c r="B65" s="40"/>
      <c r="C65" s="41">
        <v>2000</v>
      </c>
      <c r="D65" s="41">
        <v>2001</v>
      </c>
      <c r="E65" s="41">
        <v>2002</v>
      </c>
      <c r="F65" s="41">
        <v>2003</v>
      </c>
      <c r="G65" s="41">
        <v>2004</v>
      </c>
      <c r="H65" s="41">
        <v>2005</v>
      </c>
      <c r="I65" s="41">
        <v>2006</v>
      </c>
      <c r="J65" s="41">
        <v>2007</v>
      </c>
      <c r="K65" s="41">
        <v>2008</v>
      </c>
      <c r="L65" s="41">
        <v>2009</v>
      </c>
      <c r="M65" s="41">
        <v>2010</v>
      </c>
      <c r="N65" s="41">
        <v>2011</v>
      </c>
    </row>
    <row r="66" spans="2:25" x14ac:dyDescent="0.35">
      <c r="B66" s="42" t="s">
        <v>33</v>
      </c>
      <c r="C66" s="43">
        <v>153</v>
      </c>
      <c r="D66" s="43">
        <v>170</v>
      </c>
      <c r="E66" s="43">
        <v>190</v>
      </c>
      <c r="F66" s="43">
        <v>204</v>
      </c>
      <c r="G66" s="43">
        <v>219.6</v>
      </c>
      <c r="H66" s="43">
        <v>260.22211199999998</v>
      </c>
      <c r="I66" s="43">
        <v>282.86</v>
      </c>
      <c r="J66" s="43">
        <v>310.61</v>
      </c>
      <c r="K66" s="43">
        <v>331.81</v>
      </c>
      <c r="L66" s="43">
        <v>256.66521</v>
      </c>
      <c r="M66" s="43">
        <v>277.60780999999997</v>
      </c>
      <c r="N66" s="43">
        <v>375.30301000000003</v>
      </c>
    </row>
    <row r="67" spans="2:25" x14ac:dyDescent="0.35">
      <c r="B67" s="61" t="s">
        <v>42</v>
      </c>
      <c r="C67" s="18" t="s">
        <v>34</v>
      </c>
      <c r="D67" s="18" t="s">
        <v>34</v>
      </c>
      <c r="E67" s="18" t="s">
        <v>34</v>
      </c>
      <c r="F67" s="18" t="s">
        <v>34</v>
      </c>
      <c r="G67" s="18" t="s">
        <v>34</v>
      </c>
      <c r="H67" s="18" t="s">
        <v>34</v>
      </c>
      <c r="I67" s="18" t="s">
        <v>34</v>
      </c>
      <c r="J67" s="18" t="s">
        <v>34</v>
      </c>
      <c r="K67" s="18" t="s">
        <v>34</v>
      </c>
      <c r="L67" s="18" t="s">
        <v>34</v>
      </c>
      <c r="M67" s="18" t="s">
        <v>34</v>
      </c>
      <c r="N67" s="18">
        <v>1.7231091E-2</v>
      </c>
      <c r="Y67" s="39"/>
    </row>
    <row r="68" spans="2:25" x14ac:dyDescent="0.35">
      <c r="B68" s="44" t="s">
        <v>43</v>
      </c>
      <c r="C68" s="18" t="s">
        <v>34</v>
      </c>
      <c r="D68" s="18" t="s">
        <v>34</v>
      </c>
      <c r="E68" s="18" t="s">
        <v>34</v>
      </c>
      <c r="F68" s="18" t="s">
        <v>34</v>
      </c>
      <c r="G68" s="18" t="s">
        <v>34</v>
      </c>
      <c r="H68" s="18" t="s">
        <v>34</v>
      </c>
      <c r="I68" s="18" t="s">
        <v>34</v>
      </c>
      <c r="J68" s="18" t="s">
        <v>34</v>
      </c>
      <c r="K68" s="18" t="s">
        <v>34</v>
      </c>
      <c r="L68" s="18" t="s">
        <v>34</v>
      </c>
      <c r="M68" s="18" t="s">
        <v>34</v>
      </c>
      <c r="N68" s="18" t="s">
        <v>34</v>
      </c>
      <c r="Y68" s="39"/>
    </row>
    <row r="69" spans="2:25" x14ac:dyDescent="0.35">
      <c r="B69" s="46" t="s">
        <v>16</v>
      </c>
      <c r="C69" s="12">
        <v>2278.1542289999998</v>
      </c>
      <c r="D69" s="12">
        <v>2211.4419040000002</v>
      </c>
      <c r="E69" s="12">
        <v>2375.4861980000001</v>
      </c>
      <c r="F69" s="12">
        <v>2433.6324610000001</v>
      </c>
      <c r="G69" s="12">
        <v>2084.205422</v>
      </c>
      <c r="H69" s="12">
        <v>2175.6779959999999</v>
      </c>
      <c r="I69" s="12">
        <v>2207.69</v>
      </c>
      <c r="J69" s="12">
        <v>2174.3000000000002</v>
      </c>
      <c r="K69" s="12">
        <v>2069.31</v>
      </c>
      <c r="L69" s="12">
        <v>1575.1533400000001</v>
      </c>
      <c r="M69" s="12">
        <v>1567.8697199999999</v>
      </c>
      <c r="N69" s="12">
        <v>1787.5271599999999</v>
      </c>
      <c r="Y69" s="39"/>
    </row>
    <row r="70" spans="2:25" x14ac:dyDescent="0.35">
      <c r="B70" s="46" t="s">
        <v>17</v>
      </c>
      <c r="C70" s="12">
        <v>11718.841706544788</v>
      </c>
      <c r="D70" s="12">
        <v>14163.668056595172</v>
      </c>
      <c r="E70" s="12">
        <v>14662.704151491636</v>
      </c>
      <c r="F70" s="12">
        <v>14954.577815314115</v>
      </c>
      <c r="G70" s="12">
        <v>16396.549501263038</v>
      </c>
      <c r="H70" s="12">
        <v>13462.295466</v>
      </c>
      <c r="I70" s="12">
        <v>17717.61</v>
      </c>
      <c r="J70" s="12">
        <v>18380.05</v>
      </c>
      <c r="K70" s="12">
        <v>19446.189999999999</v>
      </c>
      <c r="L70" s="12">
        <v>19898.126609999999</v>
      </c>
      <c r="M70" s="12">
        <v>19998.636930000001</v>
      </c>
      <c r="N70" s="12">
        <v>24213.547910000001</v>
      </c>
      <c r="Y70" s="39"/>
    </row>
    <row r="71" spans="2:25" x14ac:dyDescent="0.35">
      <c r="B71" s="17" t="s">
        <v>376</v>
      </c>
      <c r="C71" s="18" t="s">
        <v>34</v>
      </c>
      <c r="D71" s="18" t="s">
        <v>34</v>
      </c>
      <c r="E71" s="18" t="s">
        <v>34</v>
      </c>
      <c r="F71" s="18" t="s">
        <v>34</v>
      </c>
      <c r="G71" s="18" t="s">
        <v>34</v>
      </c>
      <c r="H71" s="18" t="s">
        <v>34</v>
      </c>
      <c r="I71" s="18" t="s">
        <v>34</v>
      </c>
      <c r="J71" s="18" t="s">
        <v>34</v>
      </c>
      <c r="K71" s="18" t="s">
        <v>34</v>
      </c>
      <c r="L71" s="18" t="s">
        <v>34</v>
      </c>
      <c r="M71" s="18" t="s">
        <v>34</v>
      </c>
      <c r="N71" s="18" t="s">
        <v>34</v>
      </c>
      <c r="Y71" s="39"/>
    </row>
    <row r="72" spans="2:25" x14ac:dyDescent="0.35">
      <c r="B72" s="46" t="s">
        <v>20</v>
      </c>
      <c r="C72" s="12">
        <v>657.80064399999992</v>
      </c>
      <c r="D72" s="12">
        <v>703.65939400000002</v>
      </c>
      <c r="E72" s="12">
        <v>751.38144999999997</v>
      </c>
      <c r="F72" s="12">
        <v>755.567365</v>
      </c>
      <c r="G72" s="12">
        <v>782.46309199999996</v>
      </c>
      <c r="H72" s="12">
        <v>906.67830000000004</v>
      </c>
      <c r="I72" s="12">
        <v>980.72</v>
      </c>
      <c r="J72" s="12">
        <v>1020.7</v>
      </c>
      <c r="K72" s="12">
        <v>1054.18</v>
      </c>
      <c r="L72" s="12">
        <v>996.10059999999999</v>
      </c>
      <c r="M72" s="12">
        <v>1050.0926499999998</v>
      </c>
      <c r="N72" s="12">
        <v>1331.9457199999999</v>
      </c>
      <c r="Y72" s="39"/>
    </row>
    <row r="73" spans="2:25" x14ac:dyDescent="0.35">
      <c r="B73" s="46" t="s">
        <v>21</v>
      </c>
      <c r="C73" s="12">
        <v>599.26170500000001</v>
      </c>
      <c r="D73" s="12">
        <v>453.62437800000004</v>
      </c>
      <c r="E73" s="12">
        <v>549.49361600000009</v>
      </c>
      <c r="F73" s="12">
        <v>526.37840200000005</v>
      </c>
      <c r="G73" s="12">
        <v>509.79179700000003</v>
      </c>
      <c r="H73" s="12">
        <v>475.16537300000005</v>
      </c>
      <c r="I73" s="12">
        <v>493.76</v>
      </c>
      <c r="J73" s="12">
        <v>478.55</v>
      </c>
      <c r="K73" s="12">
        <v>472.46</v>
      </c>
      <c r="L73" s="12">
        <v>338.43895000000003</v>
      </c>
      <c r="M73" s="12">
        <v>320.74738000000002</v>
      </c>
      <c r="N73" s="12">
        <v>377.21494999999999</v>
      </c>
      <c r="Y73" s="39"/>
    </row>
    <row r="74" spans="2:25" x14ac:dyDescent="0.35">
      <c r="B74" s="46" t="s">
        <v>22</v>
      </c>
      <c r="C74" s="12" t="s">
        <v>34</v>
      </c>
      <c r="D74" s="12">
        <v>0.01</v>
      </c>
      <c r="E74" s="12">
        <v>7.0000000000000007E-2</v>
      </c>
      <c r="F74" s="12">
        <v>7.0000000000000007E-2</v>
      </c>
      <c r="G74" s="12">
        <v>5.2899999999999996E-2</v>
      </c>
      <c r="H74" s="12">
        <v>4.2875999999999997E-2</v>
      </c>
      <c r="I74" s="12">
        <v>0.04</v>
      </c>
      <c r="J74" s="12">
        <v>0.05</v>
      </c>
      <c r="K74" s="12">
        <v>6.795699999999999E-2</v>
      </c>
      <c r="L74" s="12">
        <v>8.0670000000000006E-2</v>
      </c>
      <c r="M74" s="12">
        <v>9.1139999999999999E-2</v>
      </c>
      <c r="N74" s="12">
        <v>0.10126</v>
      </c>
      <c r="Y74" s="39"/>
    </row>
    <row r="75" spans="2:25" x14ac:dyDescent="0.35">
      <c r="B75" s="47" t="s">
        <v>23</v>
      </c>
      <c r="C75" s="48" t="s">
        <v>34</v>
      </c>
      <c r="D75" s="48" t="s">
        <v>34</v>
      </c>
      <c r="E75" s="48" t="s">
        <v>34</v>
      </c>
      <c r="F75" s="48" t="s">
        <v>34</v>
      </c>
      <c r="G75" s="48" t="s">
        <v>34</v>
      </c>
      <c r="H75" s="48" t="s">
        <v>34</v>
      </c>
      <c r="I75" s="48" t="s">
        <v>34</v>
      </c>
      <c r="J75" s="48" t="s">
        <v>34</v>
      </c>
      <c r="K75" s="48" t="s">
        <v>34</v>
      </c>
      <c r="L75" s="48" t="s">
        <v>34</v>
      </c>
      <c r="M75" s="48" t="s">
        <v>34</v>
      </c>
      <c r="N75" s="48" t="s">
        <v>34</v>
      </c>
      <c r="Y75" s="39"/>
    </row>
    <row r="76" spans="2:25" x14ac:dyDescent="0.35">
      <c r="B76" s="49" t="s">
        <v>36</v>
      </c>
      <c r="C76" s="29">
        <v>15407.05828454479</v>
      </c>
      <c r="D76" s="29">
        <v>17702.403732595172</v>
      </c>
      <c r="E76" s="29">
        <v>18529.135415491637</v>
      </c>
      <c r="F76" s="29">
        <v>18874.226043314113</v>
      </c>
      <c r="G76" s="29">
        <v>19992.662712263038</v>
      </c>
      <c r="H76" s="29">
        <v>17280.082122999996</v>
      </c>
      <c r="I76" s="29">
        <v>21682.68</v>
      </c>
      <c r="J76" s="29">
        <v>22364.26</v>
      </c>
      <c r="K76" s="29">
        <v>23374.017957</v>
      </c>
      <c r="L76" s="29">
        <v>23064.56538</v>
      </c>
      <c r="M76" s="29">
        <v>23215.045630000001</v>
      </c>
      <c r="N76" s="29">
        <v>28085.640010000003</v>
      </c>
      <c r="Y76" s="39"/>
    </row>
    <row r="77" spans="2:25" x14ac:dyDescent="0.35">
      <c r="B77" s="50" t="s">
        <v>37</v>
      </c>
      <c r="C77" s="51">
        <v>66</v>
      </c>
      <c r="D77" s="51">
        <v>71</v>
      </c>
      <c r="E77" s="51">
        <v>76</v>
      </c>
      <c r="F77" s="51">
        <v>81</v>
      </c>
      <c r="G77" s="51">
        <v>85.2</v>
      </c>
      <c r="H77" s="51">
        <v>101.694</v>
      </c>
      <c r="I77" s="51">
        <v>93.411315267000006</v>
      </c>
      <c r="J77" s="51">
        <v>98.552708302200003</v>
      </c>
      <c r="K77" s="51">
        <v>110.25716428567999</v>
      </c>
      <c r="L77" s="51">
        <v>114.55487903851531</v>
      </c>
      <c r="M77" s="51">
        <v>116.09812976122191</v>
      </c>
      <c r="N77" s="51">
        <v>120.55624537692</v>
      </c>
      <c r="Y77" s="39"/>
    </row>
    <row r="78" spans="2:25" s="541" customFormat="1" x14ac:dyDescent="0.35">
      <c r="B78" s="49" t="s">
        <v>26</v>
      </c>
      <c r="C78" s="29">
        <v>15473.05828454479</v>
      </c>
      <c r="D78" s="29">
        <v>17773.403732595172</v>
      </c>
      <c r="E78" s="29">
        <v>18605.135415491637</v>
      </c>
      <c r="F78" s="29">
        <v>18955.226043314113</v>
      </c>
      <c r="G78" s="29">
        <v>20077.862712263039</v>
      </c>
      <c r="H78" s="29">
        <v>17381.776122999996</v>
      </c>
      <c r="I78" s="29">
        <v>21776.091315267</v>
      </c>
      <c r="J78" s="29">
        <v>22462.812708302197</v>
      </c>
      <c r="K78" s="29">
        <v>23484.275121285678</v>
      </c>
      <c r="L78" s="29">
        <v>23179.120259038515</v>
      </c>
      <c r="M78" s="29">
        <v>23331.143759761224</v>
      </c>
      <c r="N78" s="29">
        <v>28206.196255376923</v>
      </c>
      <c r="Y78" s="39"/>
    </row>
    <row r="79" spans="2:25" x14ac:dyDescent="0.35">
      <c r="B79" s="706" t="s">
        <v>387</v>
      </c>
      <c r="X79" s="62"/>
    </row>
    <row r="80" spans="2:25" x14ac:dyDescent="0.35">
      <c r="B80" s="34" t="s">
        <v>29</v>
      </c>
    </row>
    <row r="81" spans="2:25" x14ac:dyDescent="0.35">
      <c r="M81" s="63"/>
    </row>
    <row r="82" spans="2:25" s="39" customFormat="1" x14ac:dyDescent="0.35">
      <c r="B82" s="80" t="s">
        <v>45</v>
      </c>
      <c r="C82" s="54"/>
      <c r="D82" s="54"/>
      <c r="E82" s="54"/>
      <c r="F82" s="54"/>
      <c r="G82" s="54"/>
      <c r="H82" s="54"/>
      <c r="I82" s="54"/>
      <c r="J82" s="54"/>
      <c r="K82" s="54"/>
      <c r="N82" s="54"/>
      <c r="P82" s="954" t="s">
        <v>2</v>
      </c>
      <c r="Q82" s="954"/>
      <c r="R82" s="54"/>
      <c r="S82" s="54"/>
      <c r="T82" s="54"/>
      <c r="U82" s="54"/>
      <c r="V82" s="54"/>
      <c r="W82" s="54"/>
      <c r="X82" s="54"/>
      <c r="Y82" s="54"/>
    </row>
    <row r="83" spans="2:25" x14ac:dyDescent="0.35">
      <c r="B83" s="3" t="s">
        <v>41</v>
      </c>
      <c r="C83" s="58"/>
      <c r="D83" s="58"/>
      <c r="E83" s="58"/>
      <c r="F83" s="58"/>
      <c r="G83" s="58"/>
      <c r="H83" s="58"/>
      <c r="I83" s="58"/>
      <c r="J83" s="58"/>
      <c r="K83" s="58"/>
      <c r="N83" s="58"/>
      <c r="O83" s="58"/>
      <c r="P83" s="58"/>
      <c r="Q83" s="58"/>
      <c r="R83" s="58"/>
      <c r="S83" s="58"/>
      <c r="T83" s="58"/>
      <c r="U83" s="58"/>
      <c r="V83" s="58"/>
      <c r="W83" s="58"/>
      <c r="X83" s="59"/>
      <c r="Y83" s="58"/>
    </row>
    <row r="84" spans="2:25" x14ac:dyDescent="0.35">
      <c r="B84" s="40"/>
      <c r="C84" s="41">
        <v>2012</v>
      </c>
      <c r="D84" s="41">
        <v>2013</v>
      </c>
      <c r="E84" s="41">
        <v>2014</v>
      </c>
      <c r="F84" s="41">
        <v>2015</v>
      </c>
      <c r="G84" s="41">
        <v>2016</v>
      </c>
      <c r="H84" s="41">
        <v>2017</v>
      </c>
      <c r="I84" s="41">
        <v>2018</v>
      </c>
      <c r="J84" s="41">
        <v>2019</v>
      </c>
      <c r="K84" s="41">
        <v>2020</v>
      </c>
      <c r="L84" s="41">
        <v>2021</v>
      </c>
      <c r="M84" s="41">
        <v>2022</v>
      </c>
      <c r="N84" s="41">
        <v>2023</v>
      </c>
      <c r="O84" s="41">
        <v>2024</v>
      </c>
    </row>
    <row r="85" spans="2:25" x14ac:dyDescent="0.35">
      <c r="B85" s="42" t="s">
        <v>33</v>
      </c>
      <c r="C85" s="43">
        <v>399.01799</v>
      </c>
      <c r="D85" s="43">
        <v>414.44690000000003</v>
      </c>
      <c r="E85" s="43">
        <v>444.74158</v>
      </c>
      <c r="F85" s="43">
        <v>464.03760999999997</v>
      </c>
      <c r="G85" s="43">
        <v>499.06004999999999</v>
      </c>
      <c r="H85" s="43">
        <v>529.71385999999995</v>
      </c>
      <c r="I85" s="43">
        <v>567.79433321600004</v>
      </c>
      <c r="J85" s="43">
        <v>599.58224010000004</v>
      </c>
      <c r="K85" s="43">
        <v>578</v>
      </c>
      <c r="L85" s="43">
        <v>660</v>
      </c>
      <c r="M85" s="43">
        <v>745.89430718100004</v>
      </c>
      <c r="N85" s="43">
        <v>806.43923604700001</v>
      </c>
      <c r="O85" s="43">
        <v>843.531732756</v>
      </c>
    </row>
    <row r="86" spans="2:25" x14ac:dyDescent="0.35">
      <c r="B86" s="61" t="s">
        <v>42</v>
      </c>
      <c r="C86" s="18">
        <v>8.7289987699999988E-2</v>
      </c>
      <c r="D86" s="18">
        <v>6.7639226489999996E-2</v>
      </c>
      <c r="E86" s="18">
        <v>0.77803578550574692</v>
      </c>
      <c r="F86" s="18">
        <v>2.6691065445980171</v>
      </c>
      <c r="G86" s="18">
        <v>6.5261873753100001</v>
      </c>
      <c r="H86" s="18">
        <v>13.204448354</v>
      </c>
      <c r="I86" s="18">
        <v>25.219536868999999</v>
      </c>
      <c r="J86" s="18">
        <v>42.903452455</v>
      </c>
      <c r="K86" s="18">
        <v>80</v>
      </c>
      <c r="L86" s="18">
        <v>125.082420179</v>
      </c>
      <c r="M86" s="18">
        <v>148.006593404</v>
      </c>
      <c r="N86" s="18">
        <v>174.70610254900001</v>
      </c>
      <c r="O86" s="18">
        <v>203.943905398</v>
      </c>
    </row>
    <row r="87" spans="2:25" x14ac:dyDescent="0.35">
      <c r="B87" s="44" t="s">
        <v>43</v>
      </c>
      <c r="C87" s="18" t="s">
        <v>34</v>
      </c>
      <c r="D87" s="18" t="s">
        <v>34</v>
      </c>
      <c r="E87" s="18" t="s">
        <v>34</v>
      </c>
      <c r="F87" s="18" t="s">
        <v>34</v>
      </c>
      <c r="G87" s="64">
        <v>4.9180509999999997E-3</v>
      </c>
      <c r="H87" s="19">
        <v>9.3204068000000001E-2</v>
      </c>
      <c r="I87" s="19">
        <v>0.200875832</v>
      </c>
      <c r="J87" s="18">
        <v>0.85098333400000004</v>
      </c>
      <c r="K87" s="18">
        <v>2.7346671439999999</v>
      </c>
      <c r="L87" s="18">
        <v>7.5967685639999996</v>
      </c>
      <c r="M87" s="18">
        <v>17.937091089999999</v>
      </c>
      <c r="N87" s="18">
        <v>35.539253488999996</v>
      </c>
      <c r="O87" s="18">
        <v>56.018194823000002</v>
      </c>
    </row>
    <row r="88" spans="2:25" x14ac:dyDescent="0.35">
      <c r="B88" s="46" t="s">
        <v>16</v>
      </c>
      <c r="C88" s="12">
        <v>1628.4551999999999</v>
      </c>
      <c r="D88" s="12">
        <v>1320.0133799999999</v>
      </c>
      <c r="E88" s="12">
        <v>1206.1848600000001</v>
      </c>
      <c r="F88" s="12">
        <v>1172.6972599999999</v>
      </c>
      <c r="G88" s="12">
        <v>1077.3142600000001</v>
      </c>
      <c r="H88" s="12">
        <v>1002.0150500000001</v>
      </c>
      <c r="I88" s="12">
        <v>891.05246</v>
      </c>
      <c r="J88" s="12">
        <v>814.28927423000005</v>
      </c>
      <c r="K88" s="12">
        <v>614</v>
      </c>
      <c r="L88" s="12">
        <v>588.60078520509001</v>
      </c>
      <c r="M88" s="12">
        <v>539.80174723189998</v>
      </c>
      <c r="N88" s="12">
        <v>467.25343831339001</v>
      </c>
      <c r="O88" s="12">
        <v>392.22680906322</v>
      </c>
    </row>
    <row r="89" spans="2:25" x14ac:dyDescent="0.35">
      <c r="B89" s="46" t="s">
        <v>17</v>
      </c>
      <c r="C89" s="12">
        <v>24113.698210000002</v>
      </c>
      <c r="D89" s="12">
        <v>22645.909170000003</v>
      </c>
      <c r="E89" s="12">
        <v>22273.0209</v>
      </c>
      <c r="F89" s="12">
        <v>22923.770829999998</v>
      </c>
      <c r="G89" s="12">
        <v>23696.77605</v>
      </c>
      <c r="H89" s="12">
        <v>24068.593940000002</v>
      </c>
      <c r="I89" s="12">
        <v>24295.9709</v>
      </c>
      <c r="J89" s="12">
        <v>25164.127490842999</v>
      </c>
      <c r="K89" s="12">
        <v>32712</v>
      </c>
      <c r="L89" s="12">
        <v>38722.734422510497</v>
      </c>
      <c r="M89" s="12">
        <v>38894.879451202301</v>
      </c>
      <c r="N89" s="12">
        <v>29942.160979730099</v>
      </c>
      <c r="O89" s="12">
        <v>31108.348270240302</v>
      </c>
      <c r="R89" s="65"/>
      <c r="S89" s="66"/>
    </row>
    <row r="90" spans="2:25" x14ac:dyDescent="0.35">
      <c r="B90" s="17" t="s">
        <v>376</v>
      </c>
      <c r="C90" s="18" t="s">
        <v>34</v>
      </c>
      <c r="D90" s="18" t="s">
        <v>34</v>
      </c>
      <c r="E90" s="18" t="s">
        <v>34</v>
      </c>
      <c r="F90" s="18" t="s">
        <v>34</v>
      </c>
      <c r="G90" s="18" t="s">
        <v>34</v>
      </c>
      <c r="H90" s="18" t="s">
        <v>34</v>
      </c>
      <c r="I90" s="64">
        <v>8.5999999999999993E-2</v>
      </c>
      <c r="J90" s="18">
        <v>7.0739999999999998</v>
      </c>
      <c r="K90" s="18">
        <v>26.626000000000001</v>
      </c>
      <c r="L90" s="18">
        <v>50.053361350370004</v>
      </c>
      <c r="M90" s="18">
        <v>118.97153089038</v>
      </c>
      <c r="N90" s="18">
        <v>177.09930565259</v>
      </c>
      <c r="O90" s="18">
        <v>231.25206817883</v>
      </c>
    </row>
    <row r="91" spans="2:25" x14ac:dyDescent="0.35">
      <c r="B91" s="46" t="s">
        <v>20</v>
      </c>
      <c r="C91" s="12">
        <v>1311.4732099999999</v>
      </c>
      <c r="D91" s="12">
        <v>1399.3019199999999</v>
      </c>
      <c r="E91" s="12">
        <v>1377.5814499999999</v>
      </c>
      <c r="F91" s="12">
        <v>1450.1993200000002</v>
      </c>
      <c r="G91" s="12">
        <v>1492.1323799999998</v>
      </c>
      <c r="H91" s="12">
        <v>1578.64166</v>
      </c>
      <c r="I91" s="12">
        <v>1644.5533700000001</v>
      </c>
      <c r="J91" s="12">
        <v>1710.930999105</v>
      </c>
      <c r="K91" s="12">
        <v>1684</v>
      </c>
      <c r="L91" s="12">
        <v>1895.0977098210101</v>
      </c>
      <c r="M91" s="12">
        <v>2040.9631452792701</v>
      </c>
      <c r="N91" s="12">
        <v>2138.5393795505302</v>
      </c>
      <c r="O91" s="12">
        <v>2178.1983150503102</v>
      </c>
    </row>
    <row r="92" spans="2:25" x14ac:dyDescent="0.35">
      <c r="B92" s="46" t="s">
        <v>21</v>
      </c>
      <c r="C92" s="12">
        <v>356.54359000000005</v>
      </c>
      <c r="D92" s="12">
        <v>330.25990999999999</v>
      </c>
      <c r="E92" s="12">
        <v>310.75083000000001</v>
      </c>
      <c r="F92" s="12">
        <v>292.81183000000004</v>
      </c>
      <c r="G92" s="12">
        <v>266.02494000000002</v>
      </c>
      <c r="H92" s="12">
        <v>260.39535000000001</v>
      </c>
      <c r="I92" s="12">
        <v>252.31235000000001</v>
      </c>
      <c r="J92" s="12">
        <v>232.32006017</v>
      </c>
      <c r="K92" s="12">
        <v>197</v>
      </c>
      <c r="L92" s="12">
        <v>211.69648664727001</v>
      </c>
      <c r="M92" s="12">
        <v>221.91990497427</v>
      </c>
      <c r="N92" s="12">
        <v>217.51581845183</v>
      </c>
      <c r="O92" s="12">
        <v>205.26507297905999</v>
      </c>
    </row>
    <row r="93" spans="2:25" x14ac:dyDescent="0.35">
      <c r="B93" s="46" t="s">
        <v>22</v>
      </c>
      <c r="C93" s="12">
        <v>0.11112000000000001</v>
      </c>
      <c r="D93" s="12">
        <v>0.10759000000000001</v>
      </c>
      <c r="E93" s="12">
        <v>0.42219000000000001</v>
      </c>
      <c r="F93" s="12">
        <v>0.40188999999999997</v>
      </c>
      <c r="G93" s="12">
        <v>0.59092</v>
      </c>
      <c r="H93" s="12">
        <v>0.89888000000000001</v>
      </c>
      <c r="I93" s="12">
        <v>1.05342</v>
      </c>
      <c r="J93" s="12">
        <v>0.56131889499999998</v>
      </c>
      <c r="K93" s="12">
        <v>0.68827837000000003</v>
      </c>
      <c r="L93" s="12">
        <v>0.84702100000000002</v>
      </c>
      <c r="M93" s="12">
        <v>0.51373267538</v>
      </c>
      <c r="N93" s="12">
        <v>0.99164294751000004</v>
      </c>
      <c r="O93" s="12">
        <v>1.2484266208899999</v>
      </c>
    </row>
    <row r="94" spans="2:25" x14ac:dyDescent="0.35">
      <c r="B94" s="47" t="s">
        <v>23</v>
      </c>
      <c r="C94" s="48" t="s">
        <v>34</v>
      </c>
      <c r="D94" s="48" t="s">
        <v>34</v>
      </c>
      <c r="E94" s="48" t="s">
        <v>34</v>
      </c>
      <c r="F94" s="48" t="s">
        <v>34</v>
      </c>
      <c r="G94" s="67">
        <v>0.78653455299999997</v>
      </c>
      <c r="H94" s="67">
        <v>1.638343165</v>
      </c>
      <c r="I94" s="68">
        <v>1.806079024</v>
      </c>
      <c r="J94" s="68">
        <v>1.9752017390000001</v>
      </c>
      <c r="K94" s="68">
        <v>1.7622003820000001</v>
      </c>
      <c r="L94" s="68">
        <v>1.254</v>
      </c>
      <c r="M94" s="68">
        <v>0.84129586569000003</v>
      </c>
      <c r="N94" s="68">
        <v>1.12595667362</v>
      </c>
      <c r="O94" s="68">
        <v>1.4911308277299999</v>
      </c>
    </row>
    <row r="95" spans="2:25" x14ac:dyDescent="0.35">
      <c r="B95" s="49" t="s">
        <v>36</v>
      </c>
      <c r="C95" s="29">
        <v>27809.299320000006</v>
      </c>
      <c r="D95" s="29">
        <v>26110.038870000004</v>
      </c>
      <c r="E95" s="29">
        <v>25612.701810000002</v>
      </c>
      <c r="F95" s="29">
        <v>26303.918739999997</v>
      </c>
      <c r="G95" s="29">
        <v>27031.898599999997</v>
      </c>
      <c r="H95" s="29">
        <v>27440.258740000005</v>
      </c>
      <c r="I95" s="29">
        <v>27652.736833216</v>
      </c>
      <c r="J95" s="29">
        <v>28521.811383343</v>
      </c>
      <c r="K95" s="29">
        <v>35786</v>
      </c>
      <c r="L95" s="29">
        <v>42080.513160695402</v>
      </c>
      <c r="M95" s="29">
        <v>42444.8135844098</v>
      </c>
      <c r="N95" s="29">
        <v>33574.026451714002</v>
      </c>
      <c r="O95" s="29">
        <v>34730.3097575375</v>
      </c>
    </row>
    <row r="96" spans="2:25" x14ac:dyDescent="0.35">
      <c r="B96" s="50" t="s">
        <v>37</v>
      </c>
      <c r="C96" s="51">
        <v>122.93548584006</v>
      </c>
      <c r="D96" s="51">
        <v>123.79083814626257</v>
      </c>
      <c r="E96" s="51">
        <v>128.47873057104067</v>
      </c>
      <c r="F96" s="51">
        <v>128.13932</v>
      </c>
      <c r="G96" s="51">
        <v>129.28561999999999</v>
      </c>
      <c r="H96" s="51">
        <v>134.93226999999999</v>
      </c>
      <c r="I96" s="51">
        <v>136.63833408799999</v>
      </c>
      <c r="J96" s="51">
        <v>136.50765056700001</v>
      </c>
      <c r="K96" s="51">
        <v>116</v>
      </c>
      <c r="L96" s="51">
        <v>123.86764757099999</v>
      </c>
      <c r="M96" s="51">
        <v>132.87906637500001</v>
      </c>
      <c r="N96" s="51">
        <v>135.51114825799999</v>
      </c>
      <c r="O96" s="51">
        <v>133.31284009800001</v>
      </c>
    </row>
    <row r="97" spans="2:15" s="541" customFormat="1" x14ac:dyDescent="0.35">
      <c r="B97" s="49" t="s">
        <v>26</v>
      </c>
      <c r="C97" s="29">
        <v>27932.234805840064</v>
      </c>
      <c r="D97" s="29">
        <v>26233.829708146266</v>
      </c>
      <c r="E97" s="29">
        <v>25741.180540571044</v>
      </c>
      <c r="F97" s="29">
        <v>26432.058059999996</v>
      </c>
      <c r="G97" s="29">
        <v>27161.184219999996</v>
      </c>
      <c r="H97" s="29">
        <v>27575.191010000006</v>
      </c>
      <c r="I97" s="29">
        <v>27789.375167303999</v>
      </c>
      <c r="J97" s="29">
        <v>28658.31903391</v>
      </c>
      <c r="K97" s="29">
        <v>35902</v>
      </c>
      <c r="L97" s="29">
        <v>42204.380808266404</v>
      </c>
      <c r="M97" s="29">
        <v>42577.692650784797</v>
      </c>
      <c r="N97" s="29">
        <v>33709.537599972005</v>
      </c>
      <c r="O97" s="29">
        <v>34863.622597635498</v>
      </c>
    </row>
    <row r="98" spans="2:15" x14ac:dyDescent="0.35">
      <c r="B98" s="706" t="s">
        <v>387</v>
      </c>
    </row>
    <row r="99" spans="2:15" x14ac:dyDescent="0.35">
      <c r="B99" s="34" t="s">
        <v>29</v>
      </c>
    </row>
    <row r="100" spans="2:15" x14ac:dyDescent="0.35">
      <c r="B100" s="34"/>
    </row>
  </sheetData>
  <mergeCells count="8">
    <mergeCell ref="M2:N2"/>
    <mergeCell ref="P44:Q44"/>
    <mergeCell ref="P82:Q82"/>
    <mergeCell ref="C4:E4"/>
    <mergeCell ref="F4:H4"/>
    <mergeCell ref="I4:I5"/>
    <mergeCell ref="B20:I20"/>
    <mergeCell ref="B21:I21"/>
  </mergeCells>
  <hyperlinks>
    <hyperlink ref="M2" location="Sommaire!A1" display="~ Retour sommaire" xr:uid="{00000000-0004-0000-0100-000000000000}"/>
    <hyperlink ref="P44" location="Sommaire!A1" display="~ Retour sommaire" xr:uid="{00000000-0004-0000-0100-000001000000}"/>
    <hyperlink ref="P82" location="Sommaire!A1" display="~ Retour sommaire" xr:uid="{00000000-0004-0000-0100-000002000000}"/>
  </hyperlinks>
  <pageMargins left="0.70866141732283472" right="0.70866141732283472" top="0.74803149606299213" bottom="0.74803149606299213" header="0.31496062992125984" footer="0.31496062992125984"/>
  <pageSetup paperSize="9" scale="50" orientation="portrait" r:id="rId1"/>
  <headerFooter>
    <oddHeader>&amp;R&amp;"Calibri"&amp;10&amp;K000000 BDF-RESTREINT&amp;1#_x000D_</oddHeader>
    <oddFooter>&amp;L&amp;"Arial,Normal"&amp;K002060BANQUE DE FRANCE&amp;C&amp;"Arial,Normal"&amp;K002060Rapport annuel de l'Observatoire de la sécurité des moyens de paiement - 2023&amp;R&amp;"Arial,Normal"&amp;K553CD4Septembre 2024 | Page &amp;P/&amp;N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sheetPr>
  <dimension ref="A1:M66"/>
  <sheetViews>
    <sheetView showGridLines="0" workbookViewId="0">
      <selection activeCell="J23" sqref="J23"/>
    </sheetView>
  </sheetViews>
  <sheetFormatPr baseColWidth="10" defaultRowHeight="14.5" x14ac:dyDescent="0.35"/>
  <cols>
    <col min="1" max="1" width="1.7265625" customWidth="1"/>
    <col min="2" max="2" width="30.7265625" customWidth="1"/>
    <col min="3" max="10" width="11.26953125" customWidth="1"/>
    <col min="11" max="11" width="10.81640625" bestFit="1" customWidth="1"/>
  </cols>
  <sheetData>
    <row r="1" spans="1:13" ht="30" customHeight="1" x14ac:dyDescent="0.35">
      <c r="A1" s="541"/>
      <c r="B1" s="589" t="s">
        <v>46</v>
      </c>
      <c r="C1" s="541"/>
      <c r="D1" s="541"/>
      <c r="E1" s="541"/>
      <c r="F1" s="541"/>
      <c r="G1" s="541"/>
      <c r="H1" s="541"/>
      <c r="I1" s="541"/>
      <c r="J1" s="541"/>
      <c r="K1" s="541"/>
      <c r="L1" s="541"/>
      <c r="M1" s="541"/>
    </row>
    <row r="2" spans="1:13" x14ac:dyDescent="0.35">
      <c r="A2" s="541"/>
      <c r="B2" s="79" t="s">
        <v>440</v>
      </c>
      <c r="C2" s="39"/>
      <c r="D2" s="39"/>
      <c r="E2" s="39"/>
      <c r="F2" s="541"/>
      <c r="G2" s="541"/>
      <c r="H2" s="541"/>
      <c r="I2" s="954" t="s">
        <v>2</v>
      </c>
      <c r="J2" s="954"/>
      <c r="K2" s="541"/>
      <c r="L2" s="541"/>
      <c r="M2" s="541"/>
    </row>
    <row r="3" spans="1:13" x14ac:dyDescent="0.35">
      <c r="A3" s="541"/>
      <c r="B3" s="81" t="s">
        <v>363</v>
      </c>
      <c r="C3" s="39"/>
      <c r="D3" s="39"/>
      <c r="E3" s="39"/>
      <c r="F3" s="541"/>
      <c r="G3" s="541"/>
      <c r="H3" s="541"/>
      <c r="I3" s="541"/>
      <c r="J3" s="541"/>
      <c r="K3" s="542"/>
      <c r="L3" s="541"/>
      <c r="M3" s="541"/>
    </row>
    <row r="4" spans="1:13" ht="15" customHeight="1" x14ac:dyDescent="0.35">
      <c r="A4" s="541"/>
      <c r="B4" s="553"/>
      <c r="C4" s="955" t="s">
        <v>49</v>
      </c>
      <c r="D4" s="955"/>
      <c r="E4" s="955"/>
      <c r="F4" s="963" t="s">
        <v>50</v>
      </c>
      <c r="G4" s="963"/>
      <c r="H4" s="963"/>
      <c r="I4" s="554" t="s">
        <v>51</v>
      </c>
      <c r="J4" s="627" t="s">
        <v>71</v>
      </c>
      <c r="K4" s="542"/>
      <c r="L4" s="541"/>
      <c r="M4" s="541"/>
    </row>
    <row r="5" spans="1:13" ht="27" customHeight="1" x14ac:dyDescent="0.35">
      <c r="A5" s="541"/>
      <c r="B5" s="555"/>
      <c r="C5" s="754">
        <v>2024</v>
      </c>
      <c r="D5" s="754" t="s">
        <v>441</v>
      </c>
      <c r="E5" s="754" t="s">
        <v>8</v>
      </c>
      <c r="F5" s="754">
        <v>2024</v>
      </c>
      <c r="G5" s="754" t="s">
        <v>441</v>
      </c>
      <c r="H5" s="754" t="s">
        <v>9</v>
      </c>
      <c r="I5" s="754">
        <v>2024</v>
      </c>
      <c r="J5" s="754" t="s">
        <v>377</v>
      </c>
      <c r="K5" s="541"/>
      <c r="L5" s="541"/>
      <c r="M5" s="547"/>
    </row>
    <row r="6" spans="1:13" ht="15.5" x14ac:dyDescent="0.35">
      <c r="A6" s="541"/>
      <c r="B6" s="548" t="s">
        <v>365</v>
      </c>
      <c r="C6" s="12">
        <v>7313235</v>
      </c>
      <c r="D6" s="13">
        <v>10.2062174924333</v>
      </c>
      <c r="E6" s="13">
        <v>93.960619264481494</v>
      </c>
      <c r="F6" s="245">
        <v>478062959</v>
      </c>
      <c r="G6" s="13">
        <v>5.0214892900514396</v>
      </c>
      <c r="H6" s="13">
        <v>40.218876164507897</v>
      </c>
      <c r="I6" s="758">
        <v>5.6673974485591097E-2</v>
      </c>
      <c r="J6" s="12">
        <v>65.369560666380906</v>
      </c>
      <c r="K6" s="541"/>
      <c r="L6" s="541"/>
      <c r="M6" s="541"/>
    </row>
    <row r="7" spans="1:13" x14ac:dyDescent="0.35">
      <c r="A7" s="541"/>
      <c r="B7" s="558" t="s">
        <v>13</v>
      </c>
      <c r="C7" s="18">
        <v>746923</v>
      </c>
      <c r="D7" s="13">
        <v>1.84957162862936</v>
      </c>
      <c r="E7" s="19">
        <v>9.5964846778319401</v>
      </c>
      <c r="F7" s="281">
        <v>22648147</v>
      </c>
      <c r="G7" s="13">
        <v>20.5580928353037</v>
      </c>
      <c r="H7" s="19">
        <v>1.9053620499147901</v>
      </c>
      <c r="I7" s="759">
        <v>1.1105086448061199E-2</v>
      </c>
      <c r="J7" s="18">
        <v>30.321930105245102</v>
      </c>
      <c r="K7" s="541"/>
      <c r="L7" s="541"/>
      <c r="M7" s="541"/>
    </row>
    <row r="8" spans="1:13" x14ac:dyDescent="0.35">
      <c r="A8" s="541"/>
      <c r="B8" s="578" t="s">
        <v>35</v>
      </c>
      <c r="C8" s="18">
        <v>129052</v>
      </c>
      <c r="D8" s="13">
        <v>17.1783207576294</v>
      </c>
      <c r="E8" s="19">
        <v>1.6580632014860499</v>
      </c>
      <c r="F8" s="281">
        <v>9023196</v>
      </c>
      <c r="G8" s="13">
        <v>23.691924284037</v>
      </c>
      <c r="H8" s="19">
        <v>0.75911089888912198</v>
      </c>
      <c r="I8" s="759">
        <v>1.61076165137247E-2</v>
      </c>
      <c r="J8" s="18">
        <v>69.919071382078499</v>
      </c>
      <c r="K8" s="541"/>
      <c r="L8" s="541"/>
      <c r="M8" s="541"/>
    </row>
    <row r="9" spans="1:13" ht="15.5" x14ac:dyDescent="0.35">
      <c r="A9" s="541"/>
      <c r="B9" s="549" t="s">
        <v>53</v>
      </c>
      <c r="C9" s="12">
        <v>173366</v>
      </c>
      <c r="D9" s="13">
        <v>-15.922152116665099</v>
      </c>
      <c r="E9" s="13">
        <v>2.2274105398508399</v>
      </c>
      <c r="F9" s="245">
        <v>270317624.81999999</v>
      </c>
      <c r="G9" s="13">
        <v>-25.7225324980806</v>
      </c>
      <c r="H9" s="13">
        <v>22.741504801921899</v>
      </c>
      <c r="I9" s="758">
        <v>6.8918701775030802E-2</v>
      </c>
      <c r="J9" s="18">
        <v>1559.2309035220301</v>
      </c>
      <c r="K9" s="541"/>
      <c r="L9" s="541"/>
      <c r="M9" s="541"/>
    </row>
    <row r="10" spans="1:13" x14ac:dyDescent="0.35">
      <c r="A10" s="541"/>
      <c r="B10" s="549" t="s">
        <v>54</v>
      </c>
      <c r="C10" s="12">
        <v>215576</v>
      </c>
      <c r="D10" s="13">
        <v>-15.743559879151199</v>
      </c>
      <c r="E10" s="13">
        <v>2.7697256355853299</v>
      </c>
      <c r="F10" s="245">
        <v>457332103.10000002</v>
      </c>
      <c r="G10" s="13">
        <v>-22.248097680434</v>
      </c>
      <c r="H10" s="13">
        <v>38.474813566622501</v>
      </c>
      <c r="I10" s="759">
        <v>0.11659888934983199</v>
      </c>
      <c r="J10" s="18">
        <v>2121.4425682821802</v>
      </c>
      <c r="K10" s="541"/>
      <c r="L10" s="541"/>
      <c r="M10" s="541"/>
    </row>
    <row r="11" spans="1:13" x14ac:dyDescent="0.35">
      <c r="A11" s="541"/>
      <c r="B11" s="549" t="s">
        <v>17</v>
      </c>
      <c r="C11" s="18">
        <v>132298</v>
      </c>
      <c r="D11" s="13">
        <v>46.261594419201103</v>
      </c>
      <c r="E11" s="19">
        <v>1.6997678875972599</v>
      </c>
      <c r="F11" s="281">
        <v>350992884.39999998</v>
      </c>
      <c r="G11" s="13">
        <v>12.3222337467007</v>
      </c>
      <c r="H11" s="19">
        <v>29.528619790656201</v>
      </c>
      <c r="I11" s="759">
        <v>1.12829161275585E-3</v>
      </c>
      <c r="J11" s="18">
        <v>2653.0475472040398</v>
      </c>
      <c r="K11" s="541"/>
      <c r="L11" s="541"/>
      <c r="M11" s="541"/>
    </row>
    <row r="12" spans="1:13" x14ac:dyDescent="0.35">
      <c r="A12" s="541"/>
      <c r="B12" s="558" t="s">
        <v>376</v>
      </c>
      <c r="C12" s="18">
        <v>80394</v>
      </c>
      <c r="D12" s="13">
        <v>65.317705120296097</v>
      </c>
      <c r="E12" s="19">
        <v>1.03290404658796</v>
      </c>
      <c r="F12" s="281">
        <v>105718759.01000001</v>
      </c>
      <c r="G12" s="13">
        <v>53.207310736160899</v>
      </c>
      <c r="H12" s="19">
        <v>8.8939952297970208</v>
      </c>
      <c r="I12" s="759">
        <v>4.57158112541707E-2</v>
      </c>
      <c r="J12" s="18">
        <v>1315.0080728661301</v>
      </c>
      <c r="K12" s="541"/>
      <c r="L12" s="541"/>
      <c r="M12" s="541"/>
    </row>
    <row r="13" spans="1:13" x14ac:dyDescent="0.35">
      <c r="A13" s="541"/>
      <c r="B13" s="549" t="s">
        <v>20</v>
      </c>
      <c r="C13" s="12">
        <v>52718</v>
      </c>
      <c r="D13" s="13">
        <v>-32.305203143458797</v>
      </c>
      <c r="E13" s="13">
        <v>0.67732213259726204</v>
      </c>
      <c r="F13" s="245">
        <v>30365271.609999999</v>
      </c>
      <c r="G13" s="13">
        <v>36.040168596045497</v>
      </c>
      <c r="H13" s="13">
        <v>2.5545946942612598</v>
      </c>
      <c r="I13" s="758">
        <v>1.39405449908718E-3</v>
      </c>
      <c r="J13" s="12">
        <v>575.99437782161704</v>
      </c>
      <c r="K13" s="541"/>
      <c r="L13" s="541"/>
      <c r="M13" s="541"/>
    </row>
    <row r="14" spans="1:13" x14ac:dyDescent="0.35">
      <c r="A14" s="541"/>
      <c r="B14" s="549" t="s">
        <v>21</v>
      </c>
      <c r="C14" s="12">
        <v>350</v>
      </c>
      <c r="D14" s="13">
        <v>929.41176470588198</v>
      </c>
      <c r="E14" s="13">
        <v>4.4968084223422997E-3</v>
      </c>
      <c r="F14" s="245">
        <v>18037208.420000002</v>
      </c>
      <c r="G14" s="13">
        <v>1291.0600855125399</v>
      </c>
      <c r="H14" s="13">
        <v>1.5174491939615</v>
      </c>
      <c r="I14" s="758">
        <v>8.7872759638168204E-3</v>
      </c>
      <c r="J14" s="12">
        <v>51534.881200000003</v>
      </c>
      <c r="K14" s="541"/>
      <c r="L14" s="541"/>
      <c r="M14" s="541"/>
    </row>
    <row r="15" spans="1:13" x14ac:dyDescent="0.35">
      <c r="A15" s="541"/>
      <c r="B15" s="549" t="s">
        <v>22</v>
      </c>
      <c r="C15" s="12">
        <v>3232</v>
      </c>
      <c r="D15" s="13">
        <v>3.09409888357257</v>
      </c>
      <c r="E15" s="13">
        <v>4.1524813774315203E-2</v>
      </c>
      <c r="F15" s="245">
        <v>95875.91</v>
      </c>
      <c r="G15" s="13">
        <v>-45.610294638221603</v>
      </c>
      <c r="H15" s="13">
        <v>8.0659278843009299E-3</v>
      </c>
      <c r="I15" s="758">
        <v>7.6797393131244097E-3</v>
      </c>
      <c r="J15" s="12">
        <v>29.664576113861401</v>
      </c>
      <c r="K15" s="541"/>
      <c r="L15" s="541"/>
      <c r="M15" s="541"/>
    </row>
    <row r="16" spans="1:13" x14ac:dyDescent="0.35">
      <c r="A16" s="541"/>
      <c r="B16" s="550" t="s">
        <v>23</v>
      </c>
      <c r="C16" s="12">
        <v>86</v>
      </c>
      <c r="D16" s="947">
        <v>-15.6862745098039</v>
      </c>
      <c r="E16" s="947">
        <v>1.10493006948982E-3</v>
      </c>
      <c r="F16" s="757">
        <v>17796</v>
      </c>
      <c r="G16" s="947">
        <v>-67.838540654806295</v>
      </c>
      <c r="H16" s="947">
        <v>1.4971566124276599E-3</v>
      </c>
      <c r="I16" s="948">
        <v>1.1934566484076701E-3</v>
      </c>
      <c r="J16" s="949">
        <v>206.93023255814001</v>
      </c>
      <c r="K16" s="541"/>
      <c r="L16" s="541"/>
      <c r="M16" s="541"/>
    </row>
    <row r="17" spans="1:13" x14ac:dyDescent="0.35">
      <c r="A17" s="541"/>
      <c r="B17" s="551" t="s">
        <v>55</v>
      </c>
      <c r="C17" s="764">
        <v>7675285</v>
      </c>
      <c r="D17" s="950">
        <v>9.4319417053810906</v>
      </c>
      <c r="E17" s="950">
        <v>98.612246376792996</v>
      </c>
      <c r="F17" s="839">
        <v>1147889620.1600001</v>
      </c>
      <c r="G17" s="950">
        <v>-0.65612295919519503</v>
      </c>
      <c r="H17" s="950">
        <v>96.570607729805602</v>
      </c>
      <c r="I17" s="951">
        <v>3.3051522666332502E-3</v>
      </c>
      <c r="J17" s="952">
        <v>149.55661192516001</v>
      </c>
      <c r="K17" s="541"/>
      <c r="L17" s="541"/>
      <c r="M17" s="541"/>
    </row>
    <row r="18" spans="1:13" ht="15.5" x14ac:dyDescent="0.35">
      <c r="A18" s="541"/>
      <c r="B18" s="577" t="s">
        <v>388</v>
      </c>
      <c r="C18" s="760">
        <v>108013</v>
      </c>
      <c r="D18" s="761">
        <v>-2.0032480198873199</v>
      </c>
      <c r="E18" s="761">
        <v>1.38775362320703</v>
      </c>
      <c r="F18" s="762">
        <v>40763581</v>
      </c>
      <c r="G18" s="761">
        <v>0.38087205141393499</v>
      </c>
      <c r="H18" s="761">
        <v>3.4293922701944601</v>
      </c>
      <c r="I18" s="763">
        <v>3.0577385471672599E-2</v>
      </c>
      <c r="J18" s="760">
        <v>377.39513762232298</v>
      </c>
      <c r="K18" s="541"/>
      <c r="L18" s="541"/>
      <c r="M18" s="541"/>
    </row>
    <row r="19" spans="1:13" x14ac:dyDescent="0.35">
      <c r="A19" s="541"/>
      <c r="B19" s="551" t="s">
        <v>26</v>
      </c>
      <c r="C19" s="764">
        <v>7783298</v>
      </c>
      <c r="D19" s="765">
        <v>9.2550182321016692</v>
      </c>
      <c r="E19" s="765">
        <v>100</v>
      </c>
      <c r="F19" s="766">
        <v>1188653201.1600001</v>
      </c>
      <c r="G19" s="765">
        <v>-0.62091524258165198</v>
      </c>
      <c r="H19" s="765">
        <v>100</v>
      </c>
      <c r="I19" s="767">
        <v>3.4094368645460802E-3</v>
      </c>
      <c r="J19" s="764">
        <v>152.718449320584</v>
      </c>
      <c r="K19" s="541"/>
      <c r="L19" s="541"/>
      <c r="M19" s="541"/>
    </row>
    <row r="20" spans="1:13" x14ac:dyDescent="0.35">
      <c r="A20" s="541"/>
      <c r="B20" s="964" t="s">
        <v>27</v>
      </c>
      <c r="C20" s="965"/>
      <c r="D20" s="965"/>
      <c r="E20" s="965"/>
      <c r="F20" s="965"/>
      <c r="G20" s="965"/>
      <c r="H20" s="965"/>
      <c r="I20" s="966"/>
      <c r="J20" s="966"/>
      <c r="K20" s="541"/>
      <c r="L20" s="541"/>
      <c r="M20" s="541"/>
    </row>
    <row r="21" spans="1:13" x14ac:dyDescent="0.35">
      <c r="A21" s="541"/>
      <c r="B21" s="961" t="s">
        <v>57</v>
      </c>
      <c r="C21" s="961"/>
      <c r="D21" s="961"/>
      <c r="E21" s="961"/>
      <c r="F21" s="961"/>
      <c r="G21" s="961"/>
      <c r="H21" s="961"/>
      <c r="I21" s="961"/>
      <c r="J21" s="961"/>
      <c r="K21" s="541"/>
      <c r="L21" s="541"/>
      <c r="M21" s="541"/>
    </row>
    <row r="22" spans="1:13" ht="27" customHeight="1" x14ac:dyDescent="0.35">
      <c r="A22" s="39"/>
      <c r="B22" s="967" t="s">
        <v>366</v>
      </c>
      <c r="C22" s="967"/>
      <c r="D22" s="967"/>
      <c r="E22" s="967"/>
      <c r="F22" s="967"/>
      <c r="G22" s="967"/>
      <c r="H22" s="967"/>
      <c r="I22" s="967"/>
      <c r="J22" s="967"/>
      <c r="K22" s="542"/>
      <c r="L22" s="541"/>
      <c r="M22" s="541"/>
    </row>
    <row r="23" spans="1:13" x14ac:dyDescent="0.35">
      <c r="A23" s="541"/>
      <c r="B23" s="608" t="s">
        <v>29</v>
      </c>
      <c r="C23" s="544"/>
      <c r="D23" s="544"/>
      <c r="E23" s="544"/>
      <c r="F23" s="544"/>
      <c r="G23" s="544"/>
      <c r="H23" s="544"/>
      <c r="I23" s="544"/>
      <c r="J23" s="544"/>
      <c r="K23" s="541"/>
      <c r="L23" s="541"/>
      <c r="M23" s="541"/>
    </row>
    <row r="24" spans="1:13" ht="20.149999999999999" customHeight="1" x14ac:dyDescent="0.35">
      <c r="A24" s="541"/>
      <c r="B24" s="609"/>
      <c r="C24" s="607"/>
      <c r="D24" s="607"/>
      <c r="E24" s="607"/>
      <c r="F24" s="607"/>
      <c r="G24" s="607"/>
      <c r="H24" s="607"/>
      <c r="I24" s="607"/>
      <c r="J24" s="607"/>
      <c r="K24" s="541"/>
      <c r="L24" s="541"/>
      <c r="M24" s="567"/>
    </row>
    <row r="25" spans="1:13" x14ac:dyDescent="0.35">
      <c r="A25" s="541"/>
      <c r="B25" s="79" t="s">
        <v>59</v>
      </c>
      <c r="C25" s="545"/>
      <c r="D25" s="545"/>
      <c r="E25" s="545"/>
      <c r="F25" s="545"/>
      <c r="G25" s="545"/>
      <c r="H25" s="545"/>
      <c r="I25" s="545"/>
      <c r="J25" s="543"/>
      <c r="K25" s="543"/>
      <c r="L25" s="954" t="s">
        <v>2</v>
      </c>
      <c r="M25" s="954"/>
    </row>
    <row r="26" spans="1:13" x14ac:dyDescent="0.35">
      <c r="A26" s="541"/>
      <c r="B26" s="80" t="s">
        <v>60</v>
      </c>
      <c r="C26" s="545"/>
      <c r="D26" s="545"/>
      <c r="E26" s="545"/>
      <c r="F26" s="545"/>
      <c r="G26" s="545"/>
      <c r="H26" s="545"/>
      <c r="I26" s="545"/>
      <c r="J26" s="543"/>
      <c r="K26" s="543"/>
      <c r="L26" s="543"/>
      <c r="M26" s="543"/>
    </row>
    <row r="27" spans="1:13" x14ac:dyDescent="0.35">
      <c r="A27" s="541"/>
      <c r="B27" s="81" t="s">
        <v>61</v>
      </c>
      <c r="C27" s="545"/>
      <c r="D27" s="545"/>
      <c r="E27" s="545"/>
      <c r="F27" s="545"/>
      <c r="G27" s="545"/>
      <c r="H27" s="545"/>
      <c r="I27" s="545"/>
      <c r="J27" s="543"/>
      <c r="K27" s="543"/>
      <c r="L27" s="543"/>
      <c r="M27" s="543"/>
    </row>
    <row r="28" spans="1:13" x14ac:dyDescent="0.35">
      <c r="A28" s="541"/>
      <c r="B28" s="569"/>
      <c r="C28" s="575">
        <v>2016</v>
      </c>
      <c r="D28" s="575">
        <v>2017</v>
      </c>
      <c r="E28" s="575">
        <v>2018</v>
      </c>
      <c r="F28" s="575">
        <v>2019</v>
      </c>
      <c r="G28" s="575">
        <v>2020</v>
      </c>
      <c r="H28" s="575">
        <v>2021</v>
      </c>
      <c r="I28" s="575">
        <v>2022</v>
      </c>
      <c r="J28" s="768">
        <v>2023</v>
      </c>
      <c r="K28" s="768">
        <v>2024</v>
      </c>
      <c r="L28" s="541"/>
      <c r="M28" s="541"/>
    </row>
    <row r="29" spans="1:13" x14ac:dyDescent="0.35">
      <c r="A29" s="541"/>
      <c r="B29" s="548" t="s">
        <v>33</v>
      </c>
      <c r="C29" s="561">
        <v>5300847</v>
      </c>
      <c r="D29" s="570">
        <v>5364312</v>
      </c>
      <c r="E29" s="570">
        <v>6068959</v>
      </c>
      <c r="F29" s="561">
        <v>7071095</v>
      </c>
      <c r="G29" s="570">
        <v>7421137</v>
      </c>
      <c r="H29" s="570">
        <v>6764752</v>
      </c>
      <c r="I29" s="570">
        <v>6692988</v>
      </c>
      <c r="J29" s="769">
        <v>6635955</v>
      </c>
      <c r="K29" s="769">
        <v>7313235</v>
      </c>
      <c r="L29" s="541"/>
      <c r="M29" s="541"/>
    </row>
    <row r="30" spans="1:13" x14ac:dyDescent="0.35">
      <c r="A30" s="541"/>
      <c r="B30" s="558" t="s">
        <v>13</v>
      </c>
      <c r="C30" s="562">
        <v>125860</v>
      </c>
      <c r="D30" s="571">
        <v>248991</v>
      </c>
      <c r="E30" s="571">
        <v>445919</v>
      </c>
      <c r="F30" s="562">
        <v>603509</v>
      </c>
      <c r="G30" s="571">
        <v>537061</v>
      </c>
      <c r="H30" s="571">
        <v>604278</v>
      </c>
      <c r="I30" s="571">
        <v>796027</v>
      </c>
      <c r="J30" s="770">
        <v>733359</v>
      </c>
      <c r="K30" s="770">
        <v>746923</v>
      </c>
      <c r="L30" s="541"/>
      <c r="M30" s="541"/>
    </row>
    <row r="31" spans="1:13" x14ac:dyDescent="0.35">
      <c r="A31" s="541"/>
      <c r="B31" s="578" t="s">
        <v>35</v>
      </c>
      <c r="C31" s="562" t="s">
        <v>34</v>
      </c>
      <c r="D31" s="571">
        <v>22</v>
      </c>
      <c r="E31" s="571">
        <v>2070</v>
      </c>
      <c r="F31" s="562">
        <v>3494</v>
      </c>
      <c r="G31" s="571">
        <v>33761</v>
      </c>
      <c r="H31" s="571">
        <v>83266</v>
      </c>
      <c r="I31" s="571">
        <v>162869</v>
      </c>
      <c r="J31" s="770">
        <v>110133</v>
      </c>
      <c r="K31" s="770">
        <v>129052</v>
      </c>
      <c r="L31" s="541"/>
      <c r="M31" s="541"/>
    </row>
    <row r="32" spans="1:13" x14ac:dyDescent="0.35">
      <c r="A32" s="541"/>
      <c r="B32" s="549" t="s">
        <v>62</v>
      </c>
      <c r="C32" s="563" t="s">
        <v>34</v>
      </c>
      <c r="D32" s="572" t="s">
        <v>34</v>
      </c>
      <c r="E32" s="572" t="s">
        <v>34</v>
      </c>
      <c r="F32" s="563" t="s">
        <v>34</v>
      </c>
      <c r="G32" s="572">
        <v>190001</v>
      </c>
      <c r="H32" s="597">
        <v>232277</v>
      </c>
      <c r="I32" s="572">
        <v>218122</v>
      </c>
      <c r="J32" s="771">
        <v>206197</v>
      </c>
      <c r="K32" s="771">
        <v>173366</v>
      </c>
      <c r="L32" s="541"/>
      <c r="M32" s="541"/>
    </row>
    <row r="33" spans="1:13" x14ac:dyDescent="0.35">
      <c r="A33" s="541"/>
      <c r="B33" s="549" t="s">
        <v>54</v>
      </c>
      <c r="C33" s="563">
        <v>120295</v>
      </c>
      <c r="D33" s="572">
        <v>114906</v>
      </c>
      <c r="E33" s="572">
        <v>166421</v>
      </c>
      <c r="F33" s="563">
        <v>183488</v>
      </c>
      <c r="G33" s="572">
        <v>220685</v>
      </c>
      <c r="H33" s="597">
        <v>272970</v>
      </c>
      <c r="I33" s="572">
        <v>266216</v>
      </c>
      <c r="J33" s="771">
        <v>255857</v>
      </c>
      <c r="K33" s="771">
        <v>215576</v>
      </c>
      <c r="L33" s="541"/>
      <c r="M33" s="541"/>
    </row>
    <row r="34" spans="1:13" x14ac:dyDescent="0.35">
      <c r="A34" s="541"/>
      <c r="B34" s="549" t="s">
        <v>17</v>
      </c>
      <c r="C34" s="562">
        <v>5585</v>
      </c>
      <c r="D34" s="571">
        <v>4642</v>
      </c>
      <c r="E34" s="571">
        <v>7736</v>
      </c>
      <c r="F34" s="562">
        <v>15934</v>
      </c>
      <c r="G34" s="571">
        <v>35893</v>
      </c>
      <c r="H34" s="596">
        <v>46718</v>
      </c>
      <c r="I34" s="571">
        <v>76846</v>
      </c>
      <c r="J34" s="770">
        <v>90453</v>
      </c>
      <c r="K34" s="770">
        <v>132298</v>
      </c>
      <c r="L34" s="541"/>
      <c r="M34" s="541"/>
    </row>
    <row r="35" spans="1:13" x14ac:dyDescent="0.35">
      <c r="A35" s="541"/>
      <c r="B35" s="558" t="s">
        <v>376</v>
      </c>
      <c r="C35" s="562" t="s">
        <v>34</v>
      </c>
      <c r="D35" s="571" t="s">
        <v>34</v>
      </c>
      <c r="E35" s="571">
        <v>5</v>
      </c>
      <c r="F35" s="562">
        <v>729</v>
      </c>
      <c r="G35" s="571">
        <v>7131</v>
      </c>
      <c r="H35" s="596">
        <v>12913</v>
      </c>
      <c r="I35" s="571">
        <v>33193</v>
      </c>
      <c r="J35" s="770">
        <v>48630</v>
      </c>
      <c r="K35" s="770">
        <v>80394</v>
      </c>
      <c r="L35" s="541"/>
      <c r="M35" s="541"/>
    </row>
    <row r="36" spans="1:13" x14ac:dyDescent="0.35">
      <c r="A36" s="541"/>
      <c r="B36" s="549" t="s">
        <v>20</v>
      </c>
      <c r="C36" s="563">
        <v>1176</v>
      </c>
      <c r="D36" s="572">
        <v>25801</v>
      </c>
      <c r="E36" s="572">
        <v>309377</v>
      </c>
      <c r="F36" s="563">
        <v>43519</v>
      </c>
      <c r="G36" s="572">
        <v>6485</v>
      </c>
      <c r="H36" s="597">
        <v>251010</v>
      </c>
      <c r="I36" s="572">
        <v>49453</v>
      </c>
      <c r="J36" s="771">
        <v>77876</v>
      </c>
      <c r="K36" s="771">
        <v>52718</v>
      </c>
      <c r="L36" s="541"/>
      <c r="M36" s="541"/>
    </row>
    <row r="37" spans="1:13" x14ac:dyDescent="0.35">
      <c r="A37" s="541"/>
      <c r="B37" s="549" t="s">
        <v>21</v>
      </c>
      <c r="C37" s="563">
        <v>4</v>
      </c>
      <c r="D37" s="572">
        <v>3</v>
      </c>
      <c r="E37" s="572">
        <v>5</v>
      </c>
      <c r="F37" s="563">
        <v>1</v>
      </c>
      <c r="G37" s="572">
        <v>62</v>
      </c>
      <c r="H37" s="597">
        <v>1</v>
      </c>
      <c r="I37" s="572">
        <v>1</v>
      </c>
      <c r="J37" s="771">
        <v>34</v>
      </c>
      <c r="K37" s="771">
        <v>350</v>
      </c>
      <c r="L37" s="541"/>
      <c r="M37" s="541"/>
    </row>
    <row r="38" spans="1:13" x14ac:dyDescent="0.35">
      <c r="A38" s="541"/>
      <c r="B38" s="549" t="s">
        <v>22</v>
      </c>
      <c r="C38" s="563" t="s">
        <v>34</v>
      </c>
      <c r="D38" s="572" t="s">
        <v>34</v>
      </c>
      <c r="E38" s="572" t="s">
        <v>34</v>
      </c>
      <c r="F38" s="563" t="s">
        <v>34</v>
      </c>
      <c r="G38" s="572" t="s">
        <v>34</v>
      </c>
      <c r="H38" s="597">
        <v>2001</v>
      </c>
      <c r="I38" s="572">
        <v>1945</v>
      </c>
      <c r="J38" s="771">
        <v>3135</v>
      </c>
      <c r="K38" s="771">
        <v>3232</v>
      </c>
      <c r="L38" s="541"/>
      <c r="M38" s="541"/>
    </row>
    <row r="39" spans="1:13" x14ac:dyDescent="0.35">
      <c r="A39" s="541"/>
      <c r="B39" s="550" t="s">
        <v>23</v>
      </c>
      <c r="C39" s="564" t="s">
        <v>34</v>
      </c>
      <c r="D39" s="573" t="s">
        <v>34</v>
      </c>
      <c r="E39" s="573" t="s">
        <v>34</v>
      </c>
      <c r="F39" s="564" t="s">
        <v>34</v>
      </c>
      <c r="G39" s="573" t="s">
        <v>34</v>
      </c>
      <c r="H39" s="598">
        <v>962</v>
      </c>
      <c r="I39" s="573">
        <v>154</v>
      </c>
      <c r="J39" s="772">
        <v>102</v>
      </c>
      <c r="K39" s="772">
        <v>86</v>
      </c>
      <c r="L39" s="541"/>
      <c r="M39" s="541"/>
    </row>
    <row r="40" spans="1:13" x14ac:dyDescent="0.35">
      <c r="A40" s="541"/>
      <c r="B40" s="551" t="s">
        <v>63</v>
      </c>
      <c r="C40" s="565">
        <v>5427907</v>
      </c>
      <c r="D40" s="565">
        <v>5509664</v>
      </c>
      <c r="E40" s="565">
        <v>6552498</v>
      </c>
      <c r="F40" s="565">
        <v>7314037</v>
      </c>
      <c r="G40" s="565">
        <v>7684262</v>
      </c>
      <c r="H40" s="595">
        <v>7297721</v>
      </c>
      <c r="I40" s="595">
        <v>7039509</v>
      </c>
      <c r="J40" s="595">
        <v>7013752</v>
      </c>
      <c r="K40" s="595">
        <v>7675285</v>
      </c>
      <c r="L40" s="541"/>
      <c r="M40" s="541"/>
    </row>
    <row r="41" spans="1:13" x14ac:dyDescent="0.35">
      <c r="A41" s="541"/>
      <c r="B41" s="552" t="s">
        <v>37</v>
      </c>
      <c r="C41" s="566">
        <v>202158</v>
      </c>
      <c r="D41" s="574">
        <v>177562</v>
      </c>
      <c r="E41" s="574">
        <v>158908</v>
      </c>
      <c r="F41" s="566">
        <v>165505</v>
      </c>
      <c r="G41" s="574">
        <v>113067</v>
      </c>
      <c r="H41" s="599">
        <v>129083</v>
      </c>
      <c r="I41" s="574">
        <v>123574</v>
      </c>
      <c r="J41" s="773">
        <v>110221</v>
      </c>
      <c r="K41" s="773">
        <v>108013</v>
      </c>
      <c r="L41" s="541"/>
      <c r="M41" s="568"/>
    </row>
    <row r="42" spans="1:13" x14ac:dyDescent="0.35">
      <c r="A42" s="541"/>
      <c r="B42" s="551" t="s">
        <v>64</v>
      </c>
      <c r="C42" s="565">
        <v>5630065</v>
      </c>
      <c r="D42" s="565">
        <v>5687226</v>
      </c>
      <c r="E42" s="565">
        <v>6711406</v>
      </c>
      <c r="F42" s="565">
        <v>7479542</v>
      </c>
      <c r="G42" s="565">
        <v>7797329</v>
      </c>
      <c r="H42" s="595">
        <v>7426804</v>
      </c>
      <c r="I42" s="565">
        <v>7163083</v>
      </c>
      <c r="J42" s="595">
        <v>7123973</v>
      </c>
      <c r="K42" s="595">
        <v>7783298</v>
      </c>
      <c r="L42" s="541"/>
      <c r="M42" s="546"/>
    </row>
    <row r="43" spans="1:13" x14ac:dyDescent="0.35">
      <c r="A43" s="541"/>
      <c r="B43" s="706" t="s">
        <v>387</v>
      </c>
      <c r="C43" s="544"/>
      <c r="D43" s="544"/>
      <c r="E43" s="544"/>
      <c r="F43" s="544"/>
      <c r="G43" s="544"/>
      <c r="H43" s="544"/>
      <c r="I43" s="544"/>
      <c r="J43" s="544"/>
      <c r="K43" s="541"/>
      <c r="L43" s="541"/>
      <c r="M43" s="541"/>
    </row>
    <row r="44" spans="1:13" s="541" customFormat="1" x14ac:dyDescent="0.35">
      <c r="B44" s="706" t="s">
        <v>395</v>
      </c>
      <c r="C44" s="544"/>
      <c r="D44" s="544"/>
      <c r="E44" s="544"/>
      <c r="F44" s="544"/>
      <c r="G44" s="544"/>
      <c r="H44" s="544"/>
      <c r="I44" s="544"/>
      <c r="J44" s="544"/>
    </row>
    <row r="45" spans="1:13" x14ac:dyDescent="0.35">
      <c r="A45" s="541"/>
      <c r="B45" s="556" t="s">
        <v>29</v>
      </c>
      <c r="C45" s="544"/>
      <c r="D45" s="544"/>
      <c r="E45" s="544"/>
      <c r="F45" s="544"/>
      <c r="G45" s="544"/>
      <c r="H45" s="544"/>
      <c r="I45" s="544"/>
      <c r="J45" s="544"/>
      <c r="K45" s="541"/>
      <c r="L45" s="541"/>
      <c r="M45" s="541"/>
    </row>
    <row r="46" spans="1:13" ht="15" customHeight="1" x14ac:dyDescent="0.35">
      <c r="A46" s="541"/>
      <c r="B46" s="544"/>
      <c r="C46" s="544"/>
      <c r="D46" s="544"/>
      <c r="E46" s="544"/>
      <c r="F46" s="544"/>
      <c r="G46" s="544"/>
      <c r="H46" s="544"/>
      <c r="I46" s="544"/>
      <c r="J46" s="544"/>
      <c r="K46" s="541"/>
      <c r="L46" s="541"/>
      <c r="M46" s="541"/>
    </row>
    <row r="47" spans="1:13" x14ac:dyDescent="0.35">
      <c r="A47" s="541"/>
      <c r="B47" s="559" t="s">
        <v>65</v>
      </c>
      <c r="C47" s="544"/>
      <c r="D47" s="544"/>
      <c r="E47" s="544"/>
      <c r="F47" s="544"/>
      <c r="G47" s="544"/>
      <c r="H47" s="544"/>
      <c r="I47" s="544"/>
      <c r="J47" s="544"/>
      <c r="K47" s="541"/>
      <c r="L47" s="541"/>
      <c r="M47" s="541"/>
    </row>
    <row r="48" spans="1:13" x14ac:dyDescent="0.35">
      <c r="A48" s="541"/>
      <c r="B48" s="557" t="s">
        <v>66</v>
      </c>
      <c r="C48" s="544"/>
      <c r="D48" s="544"/>
      <c r="E48" s="544"/>
      <c r="F48" s="544"/>
      <c r="G48" s="544"/>
      <c r="H48" s="544"/>
      <c r="I48" s="544"/>
      <c r="J48" s="544"/>
      <c r="K48" s="541"/>
      <c r="L48" s="541"/>
      <c r="M48" s="541"/>
    </row>
    <row r="49" spans="1:13" x14ac:dyDescent="0.35">
      <c r="A49" s="541"/>
      <c r="B49" s="569"/>
      <c r="C49" s="575">
        <v>2016</v>
      </c>
      <c r="D49" s="575">
        <v>2017</v>
      </c>
      <c r="E49" s="575">
        <v>2018</v>
      </c>
      <c r="F49" s="575">
        <v>2019</v>
      </c>
      <c r="G49" s="575">
        <v>2020</v>
      </c>
      <c r="H49" s="575">
        <v>2021</v>
      </c>
      <c r="I49" s="575">
        <v>2022</v>
      </c>
      <c r="J49" s="755">
        <v>2023</v>
      </c>
      <c r="K49" s="755">
        <v>2024</v>
      </c>
      <c r="L49" s="541"/>
      <c r="M49" s="541"/>
    </row>
    <row r="50" spans="1:13" x14ac:dyDescent="0.35">
      <c r="A50" s="541"/>
      <c r="B50" s="548" t="s">
        <v>33</v>
      </c>
      <c r="C50" s="579">
        <v>378455912</v>
      </c>
      <c r="D50" s="587">
        <v>344962084</v>
      </c>
      <c r="E50" s="587">
        <v>401604986</v>
      </c>
      <c r="F50" s="579">
        <v>428249931</v>
      </c>
      <c r="G50" s="587">
        <v>439489315</v>
      </c>
      <c r="H50" s="587">
        <v>421410285</v>
      </c>
      <c r="I50" s="587">
        <v>420585823</v>
      </c>
      <c r="J50" s="756">
        <v>455204894</v>
      </c>
      <c r="K50" s="756">
        <v>478062959</v>
      </c>
      <c r="L50" s="541"/>
      <c r="M50" s="541"/>
    </row>
    <row r="51" spans="1:13" x14ac:dyDescent="0.35">
      <c r="A51" s="541"/>
      <c r="B51" s="558" t="s">
        <v>13</v>
      </c>
      <c r="C51" s="583">
        <v>1410566</v>
      </c>
      <c r="D51" s="580">
        <v>2748790</v>
      </c>
      <c r="E51" s="580">
        <v>5234852</v>
      </c>
      <c r="F51" s="583">
        <v>8479354</v>
      </c>
      <c r="G51" s="580">
        <v>11292261</v>
      </c>
      <c r="H51" s="580">
        <v>16274668</v>
      </c>
      <c r="I51" s="580">
        <v>23047180</v>
      </c>
      <c r="J51" s="281">
        <v>18786086</v>
      </c>
      <c r="K51" s="281">
        <v>22648147</v>
      </c>
      <c r="L51" s="541"/>
      <c r="M51" s="541"/>
    </row>
    <row r="52" spans="1:13" x14ac:dyDescent="0.35">
      <c r="A52" s="541"/>
      <c r="B52" s="578" t="s">
        <v>35</v>
      </c>
      <c r="C52" s="583" t="s">
        <v>34</v>
      </c>
      <c r="D52" s="580">
        <v>1227</v>
      </c>
      <c r="E52" s="580">
        <v>73682</v>
      </c>
      <c r="F52" s="583">
        <v>216236</v>
      </c>
      <c r="G52" s="580">
        <v>2792574</v>
      </c>
      <c r="H52" s="580">
        <v>5610270</v>
      </c>
      <c r="I52" s="580">
        <v>10942984</v>
      </c>
      <c r="J52" s="281">
        <v>7294895</v>
      </c>
      <c r="K52" s="281">
        <v>9023196</v>
      </c>
      <c r="L52" s="541"/>
      <c r="M52" s="541"/>
    </row>
    <row r="53" spans="1:13" x14ac:dyDescent="0.35">
      <c r="A53" s="541"/>
      <c r="B53" s="549" t="s">
        <v>62</v>
      </c>
      <c r="C53" s="584" t="s">
        <v>34</v>
      </c>
      <c r="D53" s="581" t="s">
        <v>34</v>
      </c>
      <c r="E53" s="581" t="s">
        <v>34</v>
      </c>
      <c r="F53" s="584" t="s">
        <v>34</v>
      </c>
      <c r="G53" s="581">
        <v>401611189</v>
      </c>
      <c r="H53" s="603">
        <v>465021167</v>
      </c>
      <c r="I53" s="581">
        <v>395416195.58999997</v>
      </c>
      <c r="J53" s="245">
        <v>363929511.75</v>
      </c>
      <c r="K53" s="245">
        <v>270317624.81999999</v>
      </c>
      <c r="L53" s="541"/>
      <c r="M53" s="541"/>
    </row>
    <row r="54" spans="1:13" x14ac:dyDescent="0.35">
      <c r="A54" s="541"/>
      <c r="B54" s="549" t="s">
        <v>54</v>
      </c>
      <c r="C54" s="584">
        <v>276716554</v>
      </c>
      <c r="D54" s="581">
        <v>296072847</v>
      </c>
      <c r="E54" s="581">
        <v>450108464</v>
      </c>
      <c r="F54" s="584">
        <v>539215175</v>
      </c>
      <c r="G54" s="581">
        <v>538059139</v>
      </c>
      <c r="H54" s="603">
        <v>625703442</v>
      </c>
      <c r="I54" s="581">
        <v>556796815.30999994</v>
      </c>
      <c r="J54" s="245">
        <v>588194101.30999994</v>
      </c>
      <c r="K54" s="245">
        <v>457332103.10000002</v>
      </c>
      <c r="L54" s="541"/>
      <c r="M54" s="541"/>
    </row>
    <row r="55" spans="1:13" x14ac:dyDescent="0.35">
      <c r="A55" s="541"/>
      <c r="B55" s="549" t="s">
        <v>17</v>
      </c>
      <c r="C55" s="583">
        <v>86284101</v>
      </c>
      <c r="D55" s="580">
        <v>78286492</v>
      </c>
      <c r="E55" s="580">
        <v>97327128</v>
      </c>
      <c r="F55" s="583">
        <v>161642174</v>
      </c>
      <c r="G55" s="580">
        <v>266969099</v>
      </c>
      <c r="H55" s="602">
        <v>287264067.69999999</v>
      </c>
      <c r="I55" s="580">
        <v>313163441.68000001</v>
      </c>
      <c r="J55" s="281">
        <v>312487450.33999997</v>
      </c>
      <c r="K55" s="281">
        <v>350992884.39999998</v>
      </c>
      <c r="L55" s="541"/>
      <c r="M55" s="541"/>
    </row>
    <row r="56" spans="1:13" x14ac:dyDescent="0.35">
      <c r="A56" s="541"/>
      <c r="B56" s="558" t="s">
        <v>19</v>
      </c>
      <c r="C56" s="583" t="s">
        <v>34</v>
      </c>
      <c r="D56" s="580" t="s">
        <v>34</v>
      </c>
      <c r="E56" s="580">
        <v>29800</v>
      </c>
      <c r="F56" s="583">
        <v>2203240</v>
      </c>
      <c r="G56" s="580">
        <v>10562419</v>
      </c>
      <c r="H56" s="602">
        <v>22406942</v>
      </c>
      <c r="I56" s="580">
        <v>52768218.259999998</v>
      </c>
      <c r="J56" s="281">
        <v>69003729.980000004</v>
      </c>
      <c r="K56" s="281">
        <v>105718759.01000001</v>
      </c>
      <c r="L56" s="541"/>
      <c r="M56" s="541"/>
    </row>
    <row r="57" spans="1:13" x14ac:dyDescent="0.35">
      <c r="A57" s="541"/>
      <c r="B57" s="549" t="s">
        <v>20</v>
      </c>
      <c r="C57" s="584">
        <v>39935882</v>
      </c>
      <c r="D57" s="581">
        <v>8726403</v>
      </c>
      <c r="E57" s="581">
        <v>58346253</v>
      </c>
      <c r="F57" s="584">
        <v>10990025</v>
      </c>
      <c r="G57" s="581">
        <v>1891051</v>
      </c>
      <c r="H57" s="603">
        <v>25318677.199999999</v>
      </c>
      <c r="I57" s="581">
        <v>19853011.940000001</v>
      </c>
      <c r="J57" s="245">
        <v>22320812.98</v>
      </c>
      <c r="K57" s="245">
        <v>30365271.609999999</v>
      </c>
      <c r="L57" s="541"/>
      <c r="M57" s="541"/>
    </row>
    <row r="58" spans="1:13" x14ac:dyDescent="0.35">
      <c r="A58" s="541"/>
      <c r="B58" s="549" t="s">
        <v>21</v>
      </c>
      <c r="C58" s="584">
        <v>1018149</v>
      </c>
      <c r="D58" s="581">
        <v>153100</v>
      </c>
      <c r="E58" s="581">
        <v>226217</v>
      </c>
      <c r="F58" s="584">
        <v>74686</v>
      </c>
      <c r="G58" s="581">
        <v>538918</v>
      </c>
      <c r="H58" s="603">
        <v>12079</v>
      </c>
      <c r="I58" s="581">
        <v>12079</v>
      </c>
      <c r="J58" s="245">
        <v>1296652</v>
      </c>
      <c r="K58" s="245">
        <v>18037208.420000002</v>
      </c>
      <c r="L58" s="541"/>
      <c r="M58" s="541"/>
    </row>
    <row r="59" spans="1:13" x14ac:dyDescent="0.35">
      <c r="A59" s="541"/>
      <c r="B59" s="549" t="s">
        <v>22</v>
      </c>
      <c r="C59" s="584" t="s">
        <v>34</v>
      </c>
      <c r="D59" s="581" t="s">
        <v>34</v>
      </c>
      <c r="E59" s="581" t="s">
        <v>34</v>
      </c>
      <c r="F59" s="584" t="s">
        <v>34</v>
      </c>
      <c r="G59" s="581" t="s">
        <v>34</v>
      </c>
      <c r="H59" s="603">
        <v>137340</v>
      </c>
      <c r="I59" s="581">
        <v>77348.88</v>
      </c>
      <c r="J59" s="245">
        <v>176275.84</v>
      </c>
      <c r="K59" s="245">
        <v>95875.91</v>
      </c>
      <c r="L59" s="541"/>
      <c r="M59" s="541"/>
    </row>
    <row r="60" spans="1:13" x14ac:dyDescent="0.35">
      <c r="A60" s="541"/>
      <c r="B60" s="550" t="s">
        <v>23</v>
      </c>
      <c r="C60" s="585" t="s">
        <v>34</v>
      </c>
      <c r="D60" s="582" t="s">
        <v>34</v>
      </c>
      <c r="E60" s="582" t="s">
        <v>34</v>
      </c>
      <c r="F60" s="585" t="s">
        <v>34</v>
      </c>
      <c r="G60" s="582" t="s">
        <v>34</v>
      </c>
      <c r="H60" s="604">
        <v>246362</v>
      </c>
      <c r="I60" s="582">
        <v>77161.81</v>
      </c>
      <c r="J60" s="757">
        <v>55333.31</v>
      </c>
      <c r="K60" s="757">
        <v>17796</v>
      </c>
      <c r="L60" s="541"/>
      <c r="M60" s="541"/>
    </row>
    <row r="61" spans="1:13" x14ac:dyDescent="0.35">
      <c r="A61" s="541"/>
      <c r="B61" s="551" t="s">
        <v>63</v>
      </c>
      <c r="C61" s="576">
        <v>782410598</v>
      </c>
      <c r="D61" s="576">
        <v>728200926</v>
      </c>
      <c r="E61" s="576">
        <v>1007613048</v>
      </c>
      <c r="F61" s="576">
        <v>1140171991</v>
      </c>
      <c r="G61" s="576">
        <v>1246947522</v>
      </c>
      <c r="H61" s="601">
        <v>1199409978</v>
      </c>
      <c r="I61" s="576">
        <v>1149185061.9000001</v>
      </c>
      <c r="J61" s="601">
        <v>1155470930.22</v>
      </c>
      <c r="K61" s="601">
        <v>1147889620.1600001</v>
      </c>
      <c r="L61" s="541"/>
      <c r="M61" s="541"/>
    </row>
    <row r="62" spans="1:13" x14ac:dyDescent="0.35">
      <c r="A62" s="541"/>
      <c r="B62" s="552" t="s">
        <v>37</v>
      </c>
      <c r="C62" s="586">
        <v>48650966</v>
      </c>
      <c r="D62" s="588">
        <v>42038924</v>
      </c>
      <c r="E62" s="588">
        <v>37630659</v>
      </c>
      <c r="F62" s="586">
        <v>41651788</v>
      </c>
      <c r="G62" s="588">
        <v>33950879</v>
      </c>
      <c r="H62" s="605">
        <v>42950169</v>
      </c>
      <c r="I62" s="588">
        <v>43148054</v>
      </c>
      <c r="J62" s="262">
        <v>40608913</v>
      </c>
      <c r="K62" s="262">
        <v>40763581</v>
      </c>
      <c r="L62" s="541"/>
      <c r="M62" s="541"/>
    </row>
    <row r="63" spans="1:13" x14ac:dyDescent="0.35">
      <c r="A63" s="541"/>
      <c r="B63" s="551" t="s">
        <v>64</v>
      </c>
      <c r="C63" s="601">
        <v>831061564</v>
      </c>
      <c r="D63" s="601">
        <v>770239850</v>
      </c>
      <c r="E63" s="601">
        <v>1045243707</v>
      </c>
      <c r="F63" s="601">
        <v>1181823779</v>
      </c>
      <c r="G63" s="601">
        <v>1280898401</v>
      </c>
      <c r="H63" s="601">
        <v>1242360147</v>
      </c>
      <c r="I63" s="601">
        <v>1192333115.9000001</v>
      </c>
      <c r="J63" s="601">
        <v>1196079843.22</v>
      </c>
      <c r="K63" s="601">
        <v>1188653201.1600001</v>
      </c>
      <c r="L63" s="541"/>
      <c r="M63" s="541"/>
    </row>
    <row r="64" spans="1:13" s="541" customFormat="1" x14ac:dyDescent="0.35">
      <c r="B64" s="706" t="s">
        <v>387</v>
      </c>
      <c r="C64" s="544"/>
      <c r="D64" s="544"/>
      <c r="E64" s="544"/>
      <c r="F64" s="544"/>
      <c r="G64" s="544"/>
      <c r="H64" s="544"/>
      <c r="I64" s="544"/>
      <c r="J64" s="544"/>
    </row>
    <row r="65" spans="1:13" ht="40.15" customHeight="1" x14ac:dyDescent="0.35">
      <c r="A65" s="39"/>
      <c r="B65" s="962" t="s">
        <v>396</v>
      </c>
      <c r="C65" s="962"/>
      <c r="D65" s="962"/>
      <c r="E65" s="962"/>
      <c r="F65" s="962"/>
      <c r="G65" s="962"/>
      <c r="H65" s="962"/>
      <c r="I65" s="962"/>
      <c r="J65" s="962"/>
      <c r="K65" s="541"/>
      <c r="L65" s="541"/>
      <c r="M65" s="541"/>
    </row>
    <row r="66" spans="1:13" x14ac:dyDescent="0.35">
      <c r="A66" s="541"/>
      <c r="B66" s="556" t="s">
        <v>29</v>
      </c>
      <c r="C66" s="541"/>
      <c r="D66" s="541"/>
      <c r="E66" s="541"/>
      <c r="F66" s="541"/>
      <c r="G66" s="541"/>
      <c r="H66" s="541"/>
      <c r="I66" s="541"/>
      <c r="J66" s="541"/>
      <c r="K66" s="541"/>
      <c r="L66" s="541"/>
      <c r="M66" s="541"/>
    </row>
  </sheetData>
  <mergeCells count="8">
    <mergeCell ref="B65:J65"/>
    <mergeCell ref="L25:M25"/>
    <mergeCell ref="I2:J2"/>
    <mergeCell ref="C4:E4"/>
    <mergeCell ref="F4:H4"/>
    <mergeCell ref="B20:J20"/>
    <mergeCell ref="B21:J21"/>
    <mergeCell ref="B22:J22"/>
  </mergeCells>
  <hyperlinks>
    <hyperlink ref="I2:J2" location="SOMMAIRE!A1" display="Retour sommaire ~" xr:uid="{00000000-0004-0000-0200-000000000000}"/>
    <hyperlink ref="L25:M25" location="SOMMAIRE!A1" display="Retour sommaire ~" xr:uid="{00000000-0004-0000-0200-000001000000}"/>
  </hyperlinks>
  <pageMargins left="0.70866141732283472" right="0.70866141732283472" top="0.74803149606299213" bottom="0.74803149606299213" header="0.31496062992125984" footer="0.31496062992125984"/>
  <pageSetup paperSize="9" scale="50" orientation="portrait" r:id="rId1"/>
  <headerFooter>
    <oddHeader>&amp;R&amp;"Calibri"&amp;10&amp;K000000 BDF-RESTREINT&amp;1#_x000D_</oddHeader>
    <oddFooter>&amp;L&amp;"Arial,Normal"&amp;K002060BANQUE DE FRANCE&amp;C&amp;"Arial,Normal"&amp;K002060Rapport annuel de l'Observatoire de la sécurité des moyens de paiement - 2023&amp;R&amp;"Arial,Normal"&amp;K553CD4Septembre 2024 | Page &amp;P/&amp;N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sheetPr>
  <dimension ref="B1:AC363"/>
  <sheetViews>
    <sheetView showGridLines="0" topLeftCell="B1" zoomScale="90" zoomScaleNormal="90" workbookViewId="0">
      <selection activeCell="I73" sqref="I73:N73"/>
    </sheetView>
  </sheetViews>
  <sheetFormatPr baseColWidth="10" defaultRowHeight="14.5" x14ac:dyDescent="0.35"/>
  <cols>
    <col min="1" max="1" width="1.7265625" customWidth="1"/>
    <col min="2" max="2" width="48.26953125" customWidth="1"/>
    <col min="3" max="3" width="16.81640625" bestFit="1" customWidth="1"/>
    <col min="4" max="4" width="17.7265625" bestFit="1" customWidth="1"/>
    <col min="5" max="5" width="17" bestFit="1" customWidth="1"/>
    <col min="6" max="6" width="14.81640625" bestFit="1" customWidth="1"/>
    <col min="7" max="7" width="12.7265625" customWidth="1"/>
    <col min="8" max="8" width="17" bestFit="1" customWidth="1"/>
    <col min="9" max="9" width="14.453125" bestFit="1" customWidth="1"/>
    <col min="10" max="10" width="15.26953125" bestFit="1" customWidth="1"/>
    <col min="11" max="11" width="12.7265625" customWidth="1"/>
    <col min="12" max="12" width="14.81640625" bestFit="1" customWidth="1"/>
    <col min="13" max="13" width="15.26953125" bestFit="1" customWidth="1"/>
    <col min="14" max="15" width="12.7265625" customWidth="1"/>
    <col min="16" max="16" width="16.54296875" bestFit="1" customWidth="1"/>
    <col min="17" max="17" width="13.1796875" bestFit="1" customWidth="1"/>
    <col min="18" max="18" width="14.81640625" bestFit="1" customWidth="1"/>
  </cols>
  <sheetData>
    <row r="1" spans="2:29" ht="30" customHeight="1" x14ac:dyDescent="0.35">
      <c r="B1" s="590" t="s">
        <v>68</v>
      </c>
      <c r="C1" s="112"/>
      <c r="D1" s="112"/>
      <c r="E1" s="112"/>
      <c r="F1" s="112"/>
      <c r="G1" s="112"/>
      <c r="H1" s="1"/>
      <c r="I1" s="112"/>
      <c r="J1" s="112"/>
      <c r="K1" s="112"/>
      <c r="L1" s="112"/>
      <c r="M1" s="112"/>
      <c r="N1" s="112"/>
      <c r="O1" s="112"/>
    </row>
    <row r="2" spans="2:29" x14ac:dyDescent="0.35">
      <c r="B2" s="2" t="s">
        <v>69</v>
      </c>
      <c r="C2" s="39"/>
      <c r="D2" s="113"/>
      <c r="E2" s="39"/>
      <c r="F2" s="39"/>
      <c r="G2" s="39"/>
      <c r="H2" s="39"/>
      <c r="I2" s="39"/>
      <c r="J2" s="39"/>
      <c r="Q2" s="954" t="s">
        <v>2</v>
      </c>
      <c r="R2" s="954"/>
    </row>
    <row r="3" spans="2:29" s="39" customFormat="1" x14ac:dyDescent="0.35">
      <c r="B3" s="81" t="s">
        <v>70</v>
      </c>
      <c r="O3" s="774"/>
      <c r="P3" s="774"/>
      <c r="Q3" s="774"/>
      <c r="R3" s="774"/>
      <c r="S3"/>
      <c r="T3"/>
      <c r="U3"/>
      <c r="V3"/>
      <c r="W3"/>
      <c r="X3"/>
      <c r="Y3"/>
      <c r="Z3"/>
      <c r="AA3"/>
      <c r="AB3"/>
      <c r="AC3"/>
    </row>
    <row r="4" spans="2:29" s="39" customFormat="1" x14ac:dyDescent="0.35">
      <c r="B4" s="553"/>
      <c r="C4" s="955">
        <v>2017</v>
      </c>
      <c r="D4" s="955"/>
      <c r="E4" s="955">
        <v>2018</v>
      </c>
      <c r="F4" s="955"/>
      <c r="G4" s="955">
        <v>2019</v>
      </c>
      <c r="H4" s="955"/>
      <c r="I4" s="955">
        <v>2020</v>
      </c>
      <c r="J4" s="955"/>
      <c r="K4" s="955">
        <v>2021</v>
      </c>
      <c r="L4" s="955"/>
      <c r="M4" s="955">
        <v>2022</v>
      </c>
      <c r="N4" s="955"/>
      <c r="O4" s="969">
        <v>2023</v>
      </c>
      <c r="P4" s="969"/>
      <c r="Q4" s="969">
        <v>2024</v>
      </c>
      <c r="R4" s="969"/>
      <c r="U4"/>
      <c r="V4"/>
      <c r="W4"/>
      <c r="X4"/>
      <c r="Y4"/>
      <c r="Z4"/>
      <c r="AA4"/>
      <c r="AB4"/>
      <c r="AC4"/>
    </row>
    <row r="5" spans="2:29" s="39" customFormat="1" ht="15.65" customHeight="1" x14ac:dyDescent="0.35">
      <c r="B5" s="255"/>
      <c r="C5" s="606" t="s">
        <v>49</v>
      </c>
      <c r="D5" s="115" t="s">
        <v>71</v>
      </c>
      <c r="E5" s="606" t="s">
        <v>49</v>
      </c>
      <c r="F5" s="115" t="s">
        <v>71</v>
      </c>
      <c r="G5" s="606" t="s">
        <v>49</v>
      </c>
      <c r="H5" s="115" t="s">
        <v>71</v>
      </c>
      <c r="I5" s="606" t="s">
        <v>49</v>
      </c>
      <c r="J5" s="115" t="s">
        <v>71</v>
      </c>
      <c r="K5" s="606" t="s">
        <v>49</v>
      </c>
      <c r="L5" s="115" t="s">
        <v>71</v>
      </c>
      <c r="M5" s="606" t="s">
        <v>49</v>
      </c>
      <c r="N5" s="115" t="s">
        <v>71</v>
      </c>
      <c r="O5" s="775" t="s">
        <v>49</v>
      </c>
      <c r="P5" s="775" t="s">
        <v>71</v>
      </c>
      <c r="Q5" s="775" t="s">
        <v>49</v>
      </c>
      <c r="R5" s="775" t="s">
        <v>71</v>
      </c>
      <c r="U5"/>
      <c r="V5"/>
      <c r="W5"/>
      <c r="X5"/>
      <c r="Y5"/>
      <c r="Z5"/>
      <c r="AA5"/>
      <c r="AB5"/>
      <c r="AC5"/>
    </row>
    <row r="6" spans="2:29" x14ac:dyDescent="0.35">
      <c r="B6" s="658" t="s">
        <v>72</v>
      </c>
      <c r="C6" s="659">
        <v>10969922.745999999</v>
      </c>
      <c r="D6" s="659">
        <v>428693263.12599999</v>
      </c>
      <c r="E6" s="659">
        <v>11222954.014999999</v>
      </c>
      <c r="F6" s="659">
        <v>443193791.792</v>
      </c>
      <c r="G6" s="659">
        <v>12171755.077</v>
      </c>
      <c r="H6" s="659">
        <v>459066749.74699998</v>
      </c>
      <c r="I6" s="659">
        <v>11193795.439999999</v>
      </c>
      <c r="J6" s="659">
        <v>424105648.64700001</v>
      </c>
      <c r="K6" s="659">
        <v>12935437.745999999</v>
      </c>
      <c r="L6" s="659">
        <v>475079749.69199997</v>
      </c>
      <c r="M6" s="659">
        <v>14868338.082</v>
      </c>
      <c r="N6" s="659">
        <v>537503849.722</v>
      </c>
      <c r="O6" s="776">
        <v>15903746.720000001</v>
      </c>
      <c r="P6" s="776">
        <v>570896449.98300004</v>
      </c>
      <c r="Q6" s="776">
        <v>16742186.405999999</v>
      </c>
      <c r="R6" s="776">
        <v>586501561.67700005</v>
      </c>
    </row>
    <row r="7" spans="2:29" x14ac:dyDescent="0.35">
      <c r="B7" s="17" t="s">
        <v>73</v>
      </c>
      <c r="C7" s="583">
        <v>1300070.9710000001</v>
      </c>
      <c r="D7" s="602">
        <v>13204448.354</v>
      </c>
      <c r="E7" s="602">
        <v>2374029.3150000004</v>
      </c>
      <c r="F7" s="583">
        <v>25219536.868999999</v>
      </c>
      <c r="G7" s="602">
        <v>3778755.639</v>
      </c>
      <c r="H7" s="583">
        <v>42903452.454999998</v>
      </c>
      <c r="I7" s="602">
        <v>5159657.2379999999</v>
      </c>
      <c r="J7" s="602">
        <v>79664370.281000003</v>
      </c>
      <c r="K7" s="583">
        <v>7368698.7470000004</v>
      </c>
      <c r="L7" s="602">
        <v>125082420.17899999</v>
      </c>
      <c r="M7" s="583">
        <v>9102931.4600000009</v>
      </c>
      <c r="N7" s="602">
        <v>148006593.40400001</v>
      </c>
      <c r="O7" s="777">
        <v>10792451.971000001</v>
      </c>
      <c r="P7" s="777">
        <v>174706102.54899999</v>
      </c>
      <c r="Q7" s="777">
        <v>11453514.482000001</v>
      </c>
      <c r="R7" s="777">
        <v>203943905.398</v>
      </c>
    </row>
    <row r="8" spans="2:29" x14ac:dyDescent="0.35">
      <c r="B8" s="21" t="s">
        <v>74</v>
      </c>
      <c r="C8" s="583">
        <v>4600.375</v>
      </c>
      <c r="D8" s="602">
        <v>93204.067999999999</v>
      </c>
      <c r="E8" s="602">
        <v>11398.882</v>
      </c>
      <c r="F8" s="583">
        <v>200875.83199999999</v>
      </c>
      <c r="G8" s="602">
        <v>47884.881999999998</v>
      </c>
      <c r="H8" s="583">
        <v>850983.33400000003</v>
      </c>
      <c r="I8" s="602">
        <v>129105.43799999999</v>
      </c>
      <c r="J8" s="602">
        <v>2734667.1439999999</v>
      </c>
      <c r="K8" s="583">
        <v>357355.228</v>
      </c>
      <c r="L8" s="602">
        <v>7596768.5640000002</v>
      </c>
      <c r="M8" s="583">
        <v>845222.67599999998</v>
      </c>
      <c r="N8" s="602">
        <v>17937091.09</v>
      </c>
      <c r="O8" s="777">
        <v>1609422.5009999999</v>
      </c>
      <c r="P8" s="777">
        <v>35539253.489</v>
      </c>
      <c r="Q8" s="777">
        <v>2472705.4339999999</v>
      </c>
      <c r="R8" s="777">
        <v>56018194.822999999</v>
      </c>
    </row>
    <row r="9" spans="2:29" x14ac:dyDescent="0.35">
      <c r="B9" s="658" t="s">
        <v>383</v>
      </c>
      <c r="C9" s="660">
        <v>48774.923999999999</v>
      </c>
      <c r="D9" s="661">
        <v>3627541.6639999999</v>
      </c>
      <c r="E9" s="661">
        <v>63021.165999999997</v>
      </c>
      <c r="F9" s="660">
        <v>4696703.6950000003</v>
      </c>
      <c r="G9" s="661">
        <v>77150.433000000005</v>
      </c>
      <c r="H9" s="660">
        <v>4838911.4950000001</v>
      </c>
      <c r="I9" s="661">
        <v>134114.47399999999</v>
      </c>
      <c r="J9" s="661">
        <v>7567876.5999999996</v>
      </c>
      <c r="K9" s="661">
        <v>76930.604000000007</v>
      </c>
      <c r="L9" s="661">
        <v>7995010.2299999995</v>
      </c>
      <c r="M9" s="660">
        <v>105780.986</v>
      </c>
      <c r="N9" s="661">
        <v>16994864.831</v>
      </c>
      <c r="O9" s="778">
        <v>96367.660999999993</v>
      </c>
      <c r="P9" s="778">
        <v>15880260.759</v>
      </c>
      <c r="Q9" s="778">
        <v>95683.290999999997</v>
      </c>
      <c r="R9" s="778">
        <v>14871495.419</v>
      </c>
    </row>
    <row r="10" spans="2:29" x14ac:dyDescent="0.35">
      <c r="B10" s="658" t="s">
        <v>384</v>
      </c>
      <c r="C10" s="660">
        <v>1562378.0460000001</v>
      </c>
      <c r="D10" s="661">
        <v>97393059.338</v>
      </c>
      <c r="E10" s="661">
        <v>1893442.8859999999</v>
      </c>
      <c r="F10" s="660">
        <v>119903847.50600001</v>
      </c>
      <c r="G10" s="661">
        <v>2236048.5699999998</v>
      </c>
      <c r="H10" s="660">
        <v>135352562.76800001</v>
      </c>
      <c r="I10" s="661">
        <v>2524316.5640000002</v>
      </c>
      <c r="J10" s="661">
        <v>146563475.655</v>
      </c>
      <c r="K10" s="660">
        <v>3116284.915</v>
      </c>
      <c r="L10" s="661">
        <v>177056236.542</v>
      </c>
      <c r="M10" s="660">
        <v>3283603.9739999999</v>
      </c>
      <c r="N10" s="661">
        <v>191418127.655</v>
      </c>
      <c r="O10" s="778">
        <v>3685180.4929999998</v>
      </c>
      <c r="P10" s="778">
        <v>219662525.30500001</v>
      </c>
      <c r="Q10" s="778">
        <v>4144523.4240000001</v>
      </c>
      <c r="R10" s="778">
        <v>242158675.66</v>
      </c>
    </row>
    <row r="11" spans="2:29" x14ac:dyDescent="0.35">
      <c r="B11" s="17" t="s">
        <v>399</v>
      </c>
      <c r="C11" s="583" t="s">
        <v>34</v>
      </c>
      <c r="D11" s="602" t="s">
        <v>34</v>
      </c>
      <c r="E11" s="602" t="s">
        <v>34</v>
      </c>
      <c r="F11" s="583" t="s">
        <v>34</v>
      </c>
      <c r="G11" s="602" t="s">
        <v>34</v>
      </c>
      <c r="H11" s="583" t="s">
        <v>34</v>
      </c>
      <c r="I11" s="602" t="s">
        <v>34</v>
      </c>
      <c r="J11" s="602" t="s">
        <v>34</v>
      </c>
      <c r="K11" s="583">
        <v>787663.56199999992</v>
      </c>
      <c r="L11" s="602">
        <v>85221641.03899999</v>
      </c>
      <c r="M11" s="583">
        <v>1034949.7389999999</v>
      </c>
      <c r="N11" s="602">
        <v>112713734.11499999</v>
      </c>
      <c r="O11" s="777">
        <v>1282643.844</v>
      </c>
      <c r="P11" s="777">
        <v>136151668.40400001</v>
      </c>
      <c r="Q11" s="777">
        <v>1153075.4269999999</v>
      </c>
      <c r="R11" s="777">
        <v>139292722.13699999</v>
      </c>
    </row>
    <row r="12" spans="2:29" s="541" customFormat="1" x14ac:dyDescent="0.35">
      <c r="B12" s="558" t="s">
        <v>400</v>
      </c>
      <c r="C12" s="602" t="s">
        <v>34</v>
      </c>
      <c r="D12" s="602" t="s">
        <v>34</v>
      </c>
      <c r="E12" s="602" t="s">
        <v>34</v>
      </c>
      <c r="F12" s="602" t="s">
        <v>34</v>
      </c>
      <c r="G12" s="602" t="s">
        <v>34</v>
      </c>
      <c r="H12" s="602" t="s">
        <v>34</v>
      </c>
      <c r="I12" s="602" t="s">
        <v>34</v>
      </c>
      <c r="J12" s="602" t="s">
        <v>34</v>
      </c>
      <c r="K12" s="602" t="s">
        <v>34</v>
      </c>
      <c r="L12" s="602" t="s">
        <v>34</v>
      </c>
      <c r="M12" s="602" t="s">
        <v>34</v>
      </c>
      <c r="N12" s="602" t="s">
        <v>34</v>
      </c>
      <c r="O12" s="777">
        <v>135610.505</v>
      </c>
      <c r="P12" s="777">
        <v>4119307.1469999999</v>
      </c>
      <c r="Q12" s="777">
        <v>382740.05200000003</v>
      </c>
      <c r="R12" s="777">
        <v>14661163.086999999</v>
      </c>
      <c r="T12"/>
      <c r="U12"/>
      <c r="V12"/>
      <c r="W12"/>
      <c r="X12"/>
      <c r="Y12"/>
      <c r="Z12"/>
      <c r="AA12"/>
      <c r="AB12"/>
      <c r="AC12"/>
    </row>
    <row r="13" spans="2:29" x14ac:dyDescent="0.35">
      <c r="B13" s="558" t="s">
        <v>401</v>
      </c>
      <c r="C13" s="602" t="s">
        <v>34</v>
      </c>
      <c r="D13" s="602" t="s">
        <v>34</v>
      </c>
      <c r="E13" s="602" t="s">
        <v>34</v>
      </c>
      <c r="F13" s="602" t="s">
        <v>34</v>
      </c>
      <c r="G13" s="602" t="s">
        <v>34</v>
      </c>
      <c r="H13" s="602" t="s">
        <v>34</v>
      </c>
      <c r="I13" s="602" t="s">
        <v>34</v>
      </c>
      <c r="J13" s="602" t="s">
        <v>34</v>
      </c>
      <c r="K13" s="602">
        <v>444722.91200000001</v>
      </c>
      <c r="L13" s="602">
        <v>19267910.421</v>
      </c>
      <c r="M13" s="602">
        <v>781312.50300000003</v>
      </c>
      <c r="N13" s="602">
        <v>27091533.938000001</v>
      </c>
      <c r="O13" s="777">
        <v>800727.59900000005</v>
      </c>
      <c r="P13" s="777">
        <v>27212160.451000001</v>
      </c>
      <c r="Q13" s="777">
        <v>896288.68</v>
      </c>
      <c r="R13" s="777">
        <v>31855769.026999999</v>
      </c>
    </row>
    <row r="14" spans="2:29" x14ac:dyDescent="0.35">
      <c r="B14" s="558" t="s">
        <v>402</v>
      </c>
      <c r="C14" s="602" t="s">
        <v>34</v>
      </c>
      <c r="D14" s="602" t="s">
        <v>34</v>
      </c>
      <c r="E14" s="602" t="s">
        <v>34</v>
      </c>
      <c r="F14" s="602" t="s">
        <v>34</v>
      </c>
      <c r="G14" s="602" t="s">
        <v>34</v>
      </c>
      <c r="H14" s="602" t="s">
        <v>34</v>
      </c>
      <c r="I14" s="602" t="s">
        <v>34</v>
      </c>
      <c r="J14" s="602" t="s">
        <v>34</v>
      </c>
      <c r="K14" s="602">
        <v>1883898.4410000001</v>
      </c>
      <c r="L14" s="602">
        <v>72566685.082000002</v>
      </c>
      <c r="M14" s="602">
        <v>1467341.7320000001</v>
      </c>
      <c r="N14" s="602">
        <v>51612859.601999998</v>
      </c>
      <c r="O14" s="777">
        <v>1466198.5449999999</v>
      </c>
      <c r="P14" s="777">
        <v>52179389.303000003</v>
      </c>
      <c r="Q14" s="777">
        <v>1712419.2649999999</v>
      </c>
      <c r="R14" s="777">
        <v>56349021.409000002</v>
      </c>
    </row>
    <row r="15" spans="2:29" s="541" customFormat="1" x14ac:dyDescent="0.35">
      <c r="B15" s="578" t="s">
        <v>385</v>
      </c>
      <c r="C15" s="602" t="s">
        <v>34</v>
      </c>
      <c r="D15" s="602" t="s">
        <v>34</v>
      </c>
      <c r="E15" s="602" t="s">
        <v>34</v>
      </c>
      <c r="F15" s="602" t="s">
        <v>34</v>
      </c>
      <c r="G15" s="602" t="s">
        <v>34</v>
      </c>
      <c r="H15" s="602" t="s">
        <v>34</v>
      </c>
      <c r="I15" s="602" t="s">
        <v>34</v>
      </c>
      <c r="J15" s="602" t="s">
        <v>34</v>
      </c>
      <c r="K15" s="602" t="s">
        <v>34</v>
      </c>
      <c r="L15" s="602" t="s">
        <v>34</v>
      </c>
      <c r="M15" s="602" t="s">
        <v>34</v>
      </c>
      <c r="N15" s="602" t="s">
        <v>34</v>
      </c>
      <c r="O15" s="779">
        <v>877838.83299999998</v>
      </c>
      <c r="P15" s="779">
        <v>30771261.528999999</v>
      </c>
      <c r="Q15" s="779">
        <v>1032021.986</v>
      </c>
      <c r="R15" s="779">
        <v>33940666.199000001</v>
      </c>
      <c r="T15"/>
      <c r="U15"/>
      <c r="V15"/>
      <c r="W15"/>
      <c r="X15"/>
      <c r="Y15"/>
      <c r="Z15"/>
      <c r="AA15"/>
      <c r="AB15"/>
      <c r="AC15"/>
    </row>
    <row r="16" spans="2:29" s="541" customFormat="1" x14ac:dyDescent="0.35">
      <c r="B16" s="578" t="s">
        <v>410</v>
      </c>
      <c r="C16" s="602" t="s">
        <v>34</v>
      </c>
      <c r="D16" s="602" t="s">
        <v>34</v>
      </c>
      <c r="E16" s="602" t="s">
        <v>34</v>
      </c>
      <c r="F16" s="602" t="s">
        <v>34</v>
      </c>
      <c r="G16" s="602" t="s">
        <v>34</v>
      </c>
      <c r="H16" s="602" t="s">
        <v>34</v>
      </c>
      <c r="I16" s="602" t="s">
        <v>34</v>
      </c>
      <c r="J16" s="602" t="s">
        <v>34</v>
      </c>
      <c r="K16" s="602" t="s">
        <v>34</v>
      </c>
      <c r="L16" s="602" t="s">
        <v>34</v>
      </c>
      <c r="M16" s="602" t="s">
        <v>34</v>
      </c>
      <c r="N16" s="602" t="s">
        <v>34</v>
      </c>
      <c r="O16" s="779">
        <v>31151.491999999998</v>
      </c>
      <c r="P16" s="779">
        <v>1997095.517</v>
      </c>
      <c r="Q16" s="779">
        <v>43266.964</v>
      </c>
      <c r="R16" s="779">
        <v>2235966.537</v>
      </c>
      <c r="T16"/>
      <c r="U16"/>
      <c r="V16"/>
      <c r="W16"/>
      <c r="X16"/>
      <c r="Y16"/>
      <c r="Z16"/>
      <c r="AA16"/>
      <c r="AB16"/>
      <c r="AC16"/>
    </row>
    <row r="17" spans="2:29" s="541" customFormat="1" x14ac:dyDescent="0.35">
      <c r="B17" s="578" t="s">
        <v>403</v>
      </c>
      <c r="C17" s="602" t="s">
        <v>34</v>
      </c>
      <c r="D17" s="602" t="s">
        <v>34</v>
      </c>
      <c r="E17" s="602" t="s">
        <v>34</v>
      </c>
      <c r="F17" s="602" t="s">
        <v>34</v>
      </c>
      <c r="G17" s="602" t="s">
        <v>34</v>
      </c>
      <c r="H17" s="602" t="s">
        <v>34</v>
      </c>
      <c r="I17" s="602" t="s">
        <v>34</v>
      </c>
      <c r="J17" s="602" t="s">
        <v>34</v>
      </c>
      <c r="K17" s="602" t="s">
        <v>34</v>
      </c>
      <c r="L17" s="602" t="s">
        <v>34</v>
      </c>
      <c r="M17" s="602" t="s">
        <v>34</v>
      </c>
      <c r="N17" s="602" t="s">
        <v>34</v>
      </c>
      <c r="O17" s="779">
        <v>250842.55</v>
      </c>
      <c r="P17" s="779">
        <v>9039673.659</v>
      </c>
      <c r="Q17" s="779">
        <v>254556.935</v>
      </c>
      <c r="R17" s="779">
        <v>8025476.318</v>
      </c>
      <c r="T17"/>
      <c r="U17"/>
      <c r="V17"/>
      <c r="W17"/>
      <c r="X17"/>
      <c r="Y17"/>
      <c r="Z17"/>
      <c r="AA17"/>
      <c r="AB17"/>
      <c r="AC17"/>
    </row>
    <row r="18" spans="2:29" s="541" customFormat="1" x14ac:dyDescent="0.35">
      <c r="B18" s="578" t="s">
        <v>404</v>
      </c>
      <c r="C18" s="602" t="s">
        <v>34</v>
      </c>
      <c r="D18" s="602" t="s">
        <v>34</v>
      </c>
      <c r="E18" s="602" t="s">
        <v>34</v>
      </c>
      <c r="F18" s="602" t="s">
        <v>34</v>
      </c>
      <c r="G18" s="602" t="s">
        <v>34</v>
      </c>
      <c r="H18" s="602" t="s">
        <v>34</v>
      </c>
      <c r="I18" s="602" t="s">
        <v>34</v>
      </c>
      <c r="J18" s="602" t="s">
        <v>34</v>
      </c>
      <c r="K18" s="602" t="s">
        <v>34</v>
      </c>
      <c r="L18" s="602" t="s">
        <v>34</v>
      </c>
      <c r="M18" s="602" t="s">
        <v>34</v>
      </c>
      <c r="N18" s="602" t="s">
        <v>34</v>
      </c>
      <c r="O18" s="779">
        <v>306365.67</v>
      </c>
      <c r="P18" s="779">
        <v>10371358.597999999</v>
      </c>
      <c r="Q18" s="779">
        <v>382573.38</v>
      </c>
      <c r="R18" s="779">
        <v>12146912.355</v>
      </c>
      <c r="T18"/>
      <c r="U18"/>
      <c r="V18"/>
      <c r="W18"/>
      <c r="X18"/>
      <c r="Y18"/>
      <c r="Z18"/>
      <c r="AA18"/>
      <c r="AB18"/>
      <c r="AC18"/>
    </row>
    <row r="19" spans="2:29" x14ac:dyDescent="0.35">
      <c r="B19" s="662" t="s">
        <v>80</v>
      </c>
      <c r="C19" s="663">
        <v>1481470.115</v>
      </c>
      <c r="D19" s="664">
        <v>134932233.266</v>
      </c>
      <c r="E19" s="664">
        <v>1439414.4809999999</v>
      </c>
      <c r="F19" s="663">
        <v>136638334.088</v>
      </c>
      <c r="G19" s="664">
        <v>1391930.399</v>
      </c>
      <c r="H19" s="663">
        <v>136507650.567</v>
      </c>
      <c r="I19" s="664">
        <v>1064095.442</v>
      </c>
      <c r="J19" s="664">
        <v>115958207.112</v>
      </c>
      <c r="K19" s="663">
        <v>1086288.6440000001</v>
      </c>
      <c r="L19" s="664">
        <v>123867647.57099999</v>
      </c>
      <c r="M19" s="663">
        <v>1135675.2069999999</v>
      </c>
      <c r="N19" s="664">
        <v>132879066.375</v>
      </c>
      <c r="O19" s="780">
        <v>1127043.017</v>
      </c>
      <c r="P19" s="780">
        <v>135511148.25799999</v>
      </c>
      <c r="Q19" s="780">
        <v>1079441.375</v>
      </c>
      <c r="R19" s="780">
        <v>133312840.098</v>
      </c>
      <c r="T19" s="541"/>
    </row>
    <row r="20" spans="2:29" x14ac:dyDescent="0.35">
      <c r="B20" s="28" t="s">
        <v>24</v>
      </c>
      <c r="C20" s="601">
        <v>14062545.831</v>
      </c>
      <c r="D20" s="601">
        <v>664646097.39399993</v>
      </c>
      <c r="E20" s="601">
        <v>14618832.547999999</v>
      </c>
      <c r="F20" s="601">
        <v>704432677.08100009</v>
      </c>
      <c r="G20" s="601">
        <v>15876884.479</v>
      </c>
      <c r="H20" s="601">
        <v>735765874.57700002</v>
      </c>
      <c r="I20" s="601">
        <v>14916321.92</v>
      </c>
      <c r="J20" s="601">
        <v>694195208.01400006</v>
      </c>
      <c r="K20" s="601">
        <v>17214941.909000002</v>
      </c>
      <c r="L20" s="601">
        <v>783998644.03499997</v>
      </c>
      <c r="M20" s="601">
        <v>19393398.249000002</v>
      </c>
      <c r="N20" s="601">
        <v>878795908.58299994</v>
      </c>
      <c r="O20" s="601">
        <v>20812337.890999999</v>
      </c>
      <c r="P20" s="601">
        <v>941950384.30499995</v>
      </c>
      <c r="Q20" s="601">
        <v>22061834.495999999</v>
      </c>
      <c r="R20" s="601">
        <v>976844572.85399997</v>
      </c>
    </row>
    <row r="21" spans="2:29" x14ac:dyDescent="0.35">
      <c r="B21" s="706" t="s">
        <v>387</v>
      </c>
      <c r="C21" s="39"/>
      <c r="D21" s="39"/>
      <c r="E21" s="62"/>
      <c r="I21" s="62"/>
      <c r="J21" s="62"/>
      <c r="K21" s="62"/>
      <c r="L21" s="62"/>
      <c r="R21" s="541"/>
    </row>
    <row r="22" spans="2:29" s="541" customFormat="1" x14ac:dyDescent="0.35">
      <c r="B22" s="706" t="s">
        <v>408</v>
      </c>
      <c r="C22" s="39"/>
      <c r="D22" s="39"/>
      <c r="E22" s="39"/>
      <c r="F22" s="39"/>
      <c r="G22" s="39"/>
      <c r="H22" s="39"/>
      <c r="I22" s="270"/>
      <c r="J22" s="270"/>
      <c r="K22" s="270"/>
      <c r="L22" s="270"/>
      <c r="M22" s="39"/>
      <c r="N22" s="39"/>
      <c r="O22" s="39"/>
      <c r="P22" s="39"/>
      <c r="R22"/>
      <c r="T22"/>
      <c r="U22"/>
      <c r="V22"/>
      <c r="W22"/>
      <c r="X22"/>
      <c r="Y22"/>
      <c r="Z22"/>
      <c r="AA22"/>
      <c r="AB22"/>
      <c r="AC22"/>
    </row>
    <row r="23" spans="2:29" x14ac:dyDescent="0.35">
      <c r="B23" s="34" t="s">
        <v>29</v>
      </c>
      <c r="E23" s="62"/>
      <c r="G23" s="39"/>
      <c r="H23" s="39"/>
      <c r="I23" s="270"/>
      <c r="J23" s="270"/>
      <c r="K23" s="270"/>
      <c r="L23" s="270"/>
      <c r="M23" s="39"/>
      <c r="N23" s="39"/>
      <c r="O23" s="39"/>
      <c r="P23" s="39"/>
      <c r="T23" s="541"/>
    </row>
    <row r="24" spans="2:29" ht="20.149999999999999" customHeight="1" x14ac:dyDescent="0.35">
      <c r="B24" s="34"/>
      <c r="C24" s="39"/>
      <c r="D24" s="39"/>
      <c r="E24" s="62"/>
      <c r="G24" s="39"/>
      <c r="H24" s="39"/>
      <c r="I24" s="270"/>
      <c r="J24" s="270"/>
      <c r="K24" s="270"/>
      <c r="L24" s="270"/>
      <c r="M24" s="39"/>
      <c r="N24" s="39"/>
      <c r="O24" s="39"/>
      <c r="P24" s="39"/>
    </row>
    <row r="25" spans="2:29" x14ac:dyDescent="0.35">
      <c r="B25" s="2" t="s">
        <v>81</v>
      </c>
      <c r="G25" s="39"/>
      <c r="H25" s="39"/>
      <c r="I25" s="270"/>
      <c r="J25" s="270"/>
      <c r="K25" s="39"/>
      <c r="L25" s="39"/>
      <c r="M25" s="39"/>
      <c r="N25" s="39"/>
      <c r="O25" s="39"/>
      <c r="P25" s="39"/>
    </row>
    <row r="26" spans="2:29" x14ac:dyDescent="0.35">
      <c r="B26" s="781" t="s">
        <v>61</v>
      </c>
      <c r="C26" s="774"/>
      <c r="D26" s="774"/>
      <c r="E26" s="774"/>
    </row>
    <row r="27" spans="2:29" x14ac:dyDescent="0.35">
      <c r="B27" s="782"/>
      <c r="C27" s="783">
        <v>2022</v>
      </c>
      <c r="D27" s="783" t="s">
        <v>427</v>
      </c>
      <c r="E27" s="783" t="s">
        <v>428</v>
      </c>
      <c r="F27" s="745"/>
      <c r="G27" s="745"/>
      <c r="H27" s="745"/>
      <c r="I27" s="745"/>
    </row>
    <row r="28" spans="2:29" x14ac:dyDescent="0.35">
      <c r="B28" s="784" t="s">
        <v>429</v>
      </c>
      <c r="C28" s="785">
        <v>91026875</v>
      </c>
      <c r="D28" s="785">
        <v>97033648</v>
      </c>
      <c r="E28" s="785">
        <v>105123975</v>
      </c>
      <c r="F28" s="586"/>
      <c r="G28" s="746"/>
      <c r="H28" s="746"/>
      <c r="I28" s="605"/>
      <c r="J28" s="121"/>
      <c r="K28" s="121"/>
      <c r="L28" s="121"/>
      <c r="M28" s="121"/>
      <c r="N28" s="121"/>
      <c r="O28" s="121"/>
    </row>
    <row r="29" spans="2:29" s="541" customFormat="1" x14ac:dyDescent="0.35">
      <c r="B29" s="786" t="s">
        <v>451</v>
      </c>
      <c r="C29" s="785"/>
      <c r="D29" s="785"/>
      <c r="E29" s="785"/>
      <c r="F29" s="586"/>
      <c r="G29" s="746"/>
      <c r="H29" s="746"/>
      <c r="I29" s="605"/>
      <c r="J29" s="121"/>
      <c r="K29" s="121"/>
      <c r="L29" s="121"/>
      <c r="M29" s="121"/>
      <c r="N29" s="121"/>
      <c r="O29" s="121"/>
    </row>
    <row r="30" spans="2:29" x14ac:dyDescent="0.35">
      <c r="B30" s="787" t="s">
        <v>430</v>
      </c>
      <c r="C30" s="788">
        <v>85718545</v>
      </c>
      <c r="D30" s="788">
        <v>92129044</v>
      </c>
      <c r="E30" s="788">
        <v>100681965</v>
      </c>
      <c r="F30" s="752"/>
      <c r="G30" s="753"/>
      <c r="H30" s="748"/>
      <c r="I30" s="749"/>
      <c r="J30" s="121"/>
      <c r="K30" s="121"/>
      <c r="L30" s="121"/>
      <c r="M30" s="121"/>
      <c r="N30" s="121"/>
      <c r="O30" s="121"/>
    </row>
    <row r="31" spans="2:29" x14ac:dyDescent="0.35">
      <c r="B31" s="787" t="s">
        <v>431</v>
      </c>
      <c r="C31" s="788">
        <v>5308330</v>
      </c>
      <c r="D31" s="788">
        <v>4904604</v>
      </c>
      <c r="E31" s="788">
        <v>4442010</v>
      </c>
      <c r="F31" s="644"/>
      <c r="G31" s="753"/>
      <c r="H31" s="750"/>
      <c r="I31" s="295"/>
      <c r="J31" s="540"/>
      <c r="K31" s="129"/>
      <c r="L31" s="129"/>
      <c r="M31" s="129"/>
      <c r="N31" s="130"/>
      <c r="O31" s="121"/>
    </row>
    <row r="32" spans="2:29" s="541" customFormat="1" x14ac:dyDescent="0.35">
      <c r="B32" s="787" t="s">
        <v>452</v>
      </c>
      <c r="C32" s="788"/>
      <c r="D32" s="788"/>
      <c r="E32" s="788"/>
      <c r="F32" s="644"/>
      <c r="G32" s="750"/>
      <c r="H32" s="750"/>
      <c r="I32" s="295"/>
      <c r="J32" s="540"/>
      <c r="K32" s="129"/>
      <c r="L32" s="129"/>
      <c r="M32" s="129"/>
      <c r="N32" s="130"/>
      <c r="O32" s="121"/>
    </row>
    <row r="33" spans="2:19" x14ac:dyDescent="0.35">
      <c r="B33" s="787" t="s">
        <v>432</v>
      </c>
      <c r="C33" s="788">
        <v>66849983</v>
      </c>
      <c r="D33" s="788">
        <v>74567971</v>
      </c>
      <c r="E33" s="788">
        <v>83920729</v>
      </c>
      <c r="F33" s="747"/>
      <c r="G33" s="748"/>
      <c r="H33" s="748"/>
      <c r="I33" s="749"/>
      <c r="J33" s="129"/>
      <c r="K33" s="129"/>
      <c r="L33" s="129"/>
      <c r="M33" s="129"/>
      <c r="N33" s="130"/>
      <c r="O33" s="121"/>
    </row>
    <row r="34" spans="2:19" x14ac:dyDescent="0.35">
      <c r="B34" s="787" t="s">
        <v>433</v>
      </c>
      <c r="C34" s="788">
        <v>18518243</v>
      </c>
      <c r="D34" s="788">
        <v>16374039</v>
      </c>
      <c r="E34" s="788">
        <v>15093137</v>
      </c>
      <c r="F34" s="644"/>
      <c r="G34" s="750"/>
      <c r="H34" s="750"/>
      <c r="I34" s="295"/>
    </row>
    <row r="35" spans="2:19" x14ac:dyDescent="0.35">
      <c r="B35" s="787" t="s">
        <v>434</v>
      </c>
      <c r="C35" s="788">
        <v>15703736</v>
      </c>
      <c r="D35" s="788">
        <v>16291868</v>
      </c>
      <c r="E35" s="788">
        <v>14852158</v>
      </c>
      <c r="F35" s="747"/>
      <c r="G35" s="748"/>
      <c r="H35" s="748"/>
      <c r="I35" s="749"/>
      <c r="J35" s="39"/>
      <c r="K35" s="39"/>
      <c r="L35" s="39"/>
    </row>
    <row r="36" spans="2:19" ht="16.5" customHeight="1" x14ac:dyDescent="0.35">
      <c r="B36" s="784" t="s">
        <v>435</v>
      </c>
      <c r="C36" s="785">
        <v>2819449</v>
      </c>
      <c r="D36" s="785">
        <v>3056743</v>
      </c>
      <c r="E36" s="785">
        <v>3213600</v>
      </c>
      <c r="F36" s="586"/>
      <c r="G36" s="746"/>
      <c r="H36" s="746"/>
      <c r="I36" s="605"/>
      <c r="J36" s="62"/>
      <c r="K36" s="62"/>
      <c r="L36" s="62"/>
      <c r="O36" s="131"/>
    </row>
    <row r="37" spans="2:19" s="541" customFormat="1" ht="16.5" customHeight="1" x14ac:dyDescent="0.35">
      <c r="B37" s="789" t="s">
        <v>453</v>
      </c>
      <c r="C37" s="790"/>
      <c r="D37" s="790"/>
      <c r="E37" s="790"/>
      <c r="F37" s="586"/>
      <c r="G37" s="746"/>
      <c r="H37" s="746"/>
      <c r="I37" s="605"/>
      <c r="J37" s="62"/>
      <c r="K37" s="62"/>
      <c r="L37" s="62"/>
      <c r="O37" s="131"/>
    </row>
    <row r="38" spans="2:19" s="541" customFormat="1" ht="16.5" customHeight="1" x14ac:dyDescent="0.35">
      <c r="B38" s="789" t="s">
        <v>454</v>
      </c>
      <c r="C38" s="790"/>
      <c r="D38" s="790"/>
      <c r="E38" s="790"/>
      <c r="F38" s="586"/>
      <c r="G38" s="746"/>
      <c r="H38" s="746"/>
      <c r="I38" s="605"/>
      <c r="J38" s="62"/>
      <c r="K38" s="62"/>
      <c r="L38" s="62"/>
      <c r="O38" s="131"/>
    </row>
    <row r="39" spans="2:19" s="541" customFormat="1" ht="20.149999999999999" customHeight="1" x14ac:dyDescent="0.35">
      <c r="B39" s="791" t="s">
        <v>29</v>
      </c>
      <c r="C39" s="792"/>
      <c r="D39" s="792"/>
      <c r="E39" s="792"/>
      <c r="F39" s="586"/>
      <c r="G39" s="746"/>
      <c r="H39" s="746"/>
      <c r="I39" s="605"/>
      <c r="J39" s="62"/>
      <c r="K39" s="62"/>
      <c r="L39" s="62"/>
      <c r="O39" s="131"/>
    </row>
    <row r="40" spans="2:19" s="541" customFormat="1" ht="20.149999999999999" customHeight="1" x14ac:dyDescent="0.35">
      <c r="B40" s="791"/>
      <c r="C40" s="792"/>
      <c r="D40" s="792"/>
      <c r="E40" s="792"/>
      <c r="F40" s="586"/>
      <c r="G40" s="746"/>
      <c r="H40" s="746"/>
      <c r="I40" s="605"/>
      <c r="J40" s="62"/>
      <c r="K40" s="62"/>
      <c r="L40" s="62"/>
      <c r="O40" s="131"/>
    </row>
    <row r="41" spans="2:19" x14ac:dyDescent="0.35">
      <c r="B41" s="2" t="s">
        <v>86</v>
      </c>
      <c r="R41" s="954" t="s">
        <v>2</v>
      </c>
      <c r="S41" s="954"/>
    </row>
    <row r="42" spans="2:19" x14ac:dyDescent="0.35">
      <c r="B42" s="3" t="s">
        <v>87</v>
      </c>
    </row>
    <row r="43" spans="2:19" x14ac:dyDescent="0.35">
      <c r="B43" s="4"/>
      <c r="C43" s="955">
        <v>2017</v>
      </c>
      <c r="D43" s="955"/>
      <c r="E43" s="955"/>
      <c r="F43" s="955">
        <v>2018</v>
      </c>
      <c r="G43" s="955"/>
      <c r="H43" s="955"/>
      <c r="I43" s="955">
        <v>2019</v>
      </c>
      <c r="J43" s="955"/>
      <c r="K43" s="955"/>
      <c r="L43" s="955">
        <v>2020</v>
      </c>
      <c r="M43" s="955"/>
      <c r="N43" s="955"/>
    </row>
    <row r="44" spans="2:19" ht="28.9" customHeight="1" x14ac:dyDescent="0.35">
      <c r="B44" s="114"/>
      <c r="C44" s="7" t="s">
        <v>49</v>
      </c>
      <c r="D44" s="7" t="s">
        <v>50</v>
      </c>
      <c r="E44" s="7" t="s">
        <v>88</v>
      </c>
      <c r="F44" s="7" t="s">
        <v>49</v>
      </c>
      <c r="G44" s="7" t="s">
        <v>50</v>
      </c>
      <c r="H44" s="7" t="s">
        <v>88</v>
      </c>
      <c r="I44" s="7" t="s">
        <v>49</v>
      </c>
      <c r="J44" s="7" t="s">
        <v>50</v>
      </c>
      <c r="K44" s="7" t="s">
        <v>88</v>
      </c>
      <c r="L44" s="7" t="s">
        <v>49</v>
      </c>
      <c r="M44" s="153" t="s">
        <v>50</v>
      </c>
      <c r="N44" s="153" t="s">
        <v>88</v>
      </c>
    </row>
    <row r="45" spans="2:19" x14ac:dyDescent="0.35">
      <c r="B45" s="658" t="s">
        <v>72</v>
      </c>
      <c r="C45" s="668">
        <v>969674</v>
      </c>
      <c r="D45" s="669">
        <v>59046770</v>
      </c>
      <c r="E45" s="667">
        <v>1.3773664080801096E-2</v>
      </c>
      <c r="F45" s="665">
        <v>1142861</v>
      </c>
      <c r="G45" s="666">
        <v>64546992</v>
      </c>
      <c r="H45" s="667">
        <v>1.4564055994334243E-2</v>
      </c>
      <c r="I45" s="665">
        <v>1203233</v>
      </c>
      <c r="J45" s="666">
        <v>64992145</v>
      </c>
      <c r="K45" s="667">
        <v>1.4157449877565375E-2</v>
      </c>
      <c r="L45" s="665">
        <v>972228</v>
      </c>
      <c r="M45" s="666">
        <v>47994762</v>
      </c>
      <c r="N45" s="667">
        <v>1.1316699542464229E-2</v>
      </c>
    </row>
    <row r="46" spans="2:19" x14ac:dyDescent="0.35">
      <c r="B46" s="17" t="s">
        <v>368</v>
      </c>
      <c r="C46" s="562">
        <v>248991</v>
      </c>
      <c r="D46" s="583">
        <v>2748790</v>
      </c>
      <c r="E46" s="135">
        <v>2.0817151359203236E-2</v>
      </c>
      <c r="F46" s="562">
        <v>445919</v>
      </c>
      <c r="G46" s="583">
        <v>5234852</v>
      </c>
      <c r="H46" s="135">
        <v>2.0757129788670746E-2</v>
      </c>
      <c r="I46" s="562">
        <v>603509</v>
      </c>
      <c r="J46" s="583">
        <v>8479354</v>
      </c>
      <c r="K46" s="135">
        <v>1.9763803411610548E-2</v>
      </c>
      <c r="L46" s="86">
        <v>537061</v>
      </c>
      <c r="M46" s="101">
        <v>11292261</v>
      </c>
      <c r="N46" s="135">
        <v>1.4174794779860592E-2</v>
      </c>
    </row>
    <row r="47" spans="2:19" x14ac:dyDescent="0.35">
      <c r="B47" s="21" t="s">
        <v>74</v>
      </c>
      <c r="C47" s="86">
        <v>22</v>
      </c>
      <c r="D47" s="101">
        <v>1227</v>
      </c>
      <c r="E47" s="135">
        <v>1.3164661439455626E-3</v>
      </c>
      <c r="F47" s="86">
        <v>2070</v>
      </c>
      <c r="G47" s="101">
        <v>73682</v>
      </c>
      <c r="H47" s="135">
        <v>3.6680370787462377E-2</v>
      </c>
      <c r="I47" s="86">
        <v>3494</v>
      </c>
      <c r="J47" s="101">
        <v>216236</v>
      </c>
      <c r="K47" s="135">
        <v>2.5410133355208576E-2</v>
      </c>
      <c r="L47" s="86">
        <v>33761</v>
      </c>
      <c r="M47" s="101">
        <v>2792574</v>
      </c>
      <c r="N47" s="135">
        <v>0.10211751021059548</v>
      </c>
    </row>
    <row r="48" spans="2:19" x14ac:dyDescent="0.35">
      <c r="B48" s="658" t="s">
        <v>383</v>
      </c>
      <c r="C48" s="670">
        <v>360691</v>
      </c>
      <c r="D48" s="660">
        <v>30621482</v>
      </c>
      <c r="E48" s="671">
        <v>0.84413867120782982</v>
      </c>
      <c r="F48" s="670">
        <v>406712</v>
      </c>
      <c r="G48" s="660">
        <v>28562421</v>
      </c>
      <c r="H48" s="671">
        <v>0.60813759723456429</v>
      </c>
      <c r="I48" s="670">
        <v>409319</v>
      </c>
      <c r="J48" s="660">
        <v>31806788</v>
      </c>
      <c r="K48" s="671">
        <v>0.65731286949277001</v>
      </c>
      <c r="L48" s="670">
        <v>411344</v>
      </c>
      <c r="M48" s="660">
        <v>26899103</v>
      </c>
      <c r="N48" s="671">
        <v>0.35543791768486288</v>
      </c>
    </row>
    <row r="49" spans="2:15" x14ac:dyDescent="0.35">
      <c r="B49" s="658" t="s">
        <v>384</v>
      </c>
      <c r="C49" s="670">
        <v>4033947</v>
      </c>
      <c r="D49" s="660">
        <v>255293832</v>
      </c>
      <c r="E49" s="671">
        <v>0.26212733611130296</v>
      </c>
      <c r="F49" s="670">
        <v>4519386</v>
      </c>
      <c r="G49" s="660">
        <v>308495573</v>
      </c>
      <c r="H49" s="671">
        <v>0.2572857997609817</v>
      </c>
      <c r="I49" s="670">
        <v>5458543</v>
      </c>
      <c r="J49" s="660">
        <v>331450998</v>
      </c>
      <c r="K49" s="671">
        <v>0.24487973572256699</v>
      </c>
      <c r="L49" s="670">
        <v>6037565</v>
      </c>
      <c r="M49" s="660">
        <v>364595450</v>
      </c>
      <c r="N49" s="671">
        <v>0.24876283014618988</v>
      </c>
    </row>
    <row r="50" spans="2:15" x14ac:dyDescent="0.35">
      <c r="B50" s="662" t="s">
        <v>80</v>
      </c>
      <c r="C50" s="672">
        <v>177562</v>
      </c>
      <c r="D50" s="669">
        <v>42038924</v>
      </c>
      <c r="E50" s="667">
        <v>3.115558305266181E-2</v>
      </c>
      <c r="F50" s="672">
        <v>158908</v>
      </c>
      <c r="G50" s="669">
        <v>37630659</v>
      </c>
      <c r="H50" s="667">
        <v>2.7540337966770367E-2</v>
      </c>
      <c r="I50" s="672">
        <v>165505</v>
      </c>
      <c r="J50" s="669">
        <v>41651788</v>
      </c>
      <c r="K50" s="667">
        <v>3.0512420239447811E-2</v>
      </c>
      <c r="L50" s="672">
        <v>113067</v>
      </c>
      <c r="M50" s="669">
        <v>33950879</v>
      </c>
      <c r="N50" s="667">
        <v>2.9278547716081904E-2</v>
      </c>
    </row>
    <row r="51" spans="2:15" x14ac:dyDescent="0.35">
      <c r="B51" s="28" t="s">
        <v>24</v>
      </c>
      <c r="C51" s="92">
        <v>5541874</v>
      </c>
      <c r="D51" s="108">
        <v>387001008</v>
      </c>
      <c r="E51" s="140">
        <v>5.8226627601875032E-2</v>
      </c>
      <c r="F51" s="92">
        <v>6227867</v>
      </c>
      <c r="G51" s="108">
        <v>439235645</v>
      </c>
      <c r="H51" s="140">
        <v>6.2353104745237989E-2</v>
      </c>
      <c r="I51" s="92">
        <v>7236600</v>
      </c>
      <c r="J51" s="108">
        <v>469901719</v>
      </c>
      <c r="K51" s="140">
        <v>6.3865658253062063E-2</v>
      </c>
      <c r="L51" s="92">
        <v>7534204</v>
      </c>
      <c r="M51" s="108">
        <v>473440194</v>
      </c>
      <c r="N51" s="140">
        <v>6.8199864898873225E-2</v>
      </c>
    </row>
    <row r="52" spans="2:15" x14ac:dyDescent="0.35">
      <c r="B52" s="706" t="s">
        <v>387</v>
      </c>
      <c r="C52" s="131"/>
      <c r="D52" s="131"/>
      <c r="E52" s="131"/>
      <c r="F52" s="131"/>
      <c r="G52" s="131"/>
      <c r="H52" s="131"/>
      <c r="I52" s="131"/>
      <c r="J52" s="131"/>
      <c r="K52" s="131"/>
      <c r="L52" s="131"/>
      <c r="M52" s="131"/>
      <c r="N52" s="131"/>
      <c r="O52" s="131"/>
    </row>
    <row r="53" spans="2:15" x14ac:dyDescent="0.35">
      <c r="B53" s="34" t="s">
        <v>29</v>
      </c>
      <c r="C53" s="131"/>
      <c r="D53" s="131"/>
      <c r="E53" s="131"/>
      <c r="F53" s="131"/>
      <c r="G53" s="131"/>
      <c r="H53" s="131"/>
      <c r="I53" s="131"/>
      <c r="J53" s="131"/>
      <c r="K53" s="131"/>
      <c r="L53" s="131"/>
      <c r="M53" s="131"/>
      <c r="N53" s="131"/>
      <c r="O53" s="131"/>
    </row>
    <row r="54" spans="2:15" ht="20.149999999999999" customHeight="1" x14ac:dyDescent="0.35">
      <c r="B54" s="34"/>
      <c r="C54" s="131"/>
      <c r="D54" s="131"/>
      <c r="E54" s="131"/>
      <c r="F54" s="131"/>
      <c r="G54" s="131"/>
      <c r="H54" s="131"/>
      <c r="I54" s="131"/>
      <c r="J54" s="131"/>
      <c r="K54" s="131"/>
      <c r="L54" s="131"/>
      <c r="M54" s="131"/>
      <c r="N54" s="131"/>
      <c r="O54" s="131"/>
    </row>
    <row r="55" spans="2:15" x14ac:dyDescent="0.35">
      <c r="B55" s="2" t="s">
        <v>89</v>
      </c>
      <c r="C55" s="131"/>
      <c r="D55" s="131"/>
      <c r="E55" s="131"/>
      <c r="F55" s="131"/>
      <c r="G55" s="131"/>
      <c r="H55" s="131"/>
      <c r="I55" s="131"/>
      <c r="J55" s="131"/>
      <c r="K55" s="131"/>
      <c r="L55" s="131"/>
      <c r="M55" s="131"/>
      <c r="N55" s="131"/>
      <c r="O55" s="131"/>
    </row>
    <row r="56" spans="2:15" x14ac:dyDescent="0.35">
      <c r="B56" s="3" t="s">
        <v>87</v>
      </c>
      <c r="C56" s="131"/>
      <c r="D56" s="131"/>
      <c r="E56" s="131"/>
      <c r="F56" s="131"/>
      <c r="G56" s="131"/>
      <c r="H56" s="131"/>
      <c r="I56" s="131"/>
      <c r="J56" s="131"/>
      <c r="K56" s="131"/>
      <c r="L56" s="131"/>
      <c r="M56" s="131"/>
      <c r="N56" s="131"/>
      <c r="O56" s="131"/>
    </row>
    <row r="57" spans="2:15" x14ac:dyDescent="0.35">
      <c r="B57" s="553"/>
      <c r="C57" s="955">
        <v>2021</v>
      </c>
      <c r="D57" s="955"/>
      <c r="E57" s="955"/>
      <c r="F57" s="955">
        <v>2022</v>
      </c>
      <c r="G57" s="955"/>
      <c r="H57" s="955"/>
      <c r="I57" s="969">
        <v>2023</v>
      </c>
      <c r="J57" s="969"/>
      <c r="K57" s="969"/>
      <c r="L57" s="969">
        <v>2024</v>
      </c>
      <c r="M57" s="969"/>
      <c r="N57" s="969"/>
    </row>
    <row r="58" spans="2:15" ht="28.9" customHeight="1" x14ac:dyDescent="0.35">
      <c r="B58" s="255"/>
      <c r="C58" s="690" t="s">
        <v>49</v>
      </c>
      <c r="D58" s="690" t="s">
        <v>50</v>
      </c>
      <c r="E58" s="690" t="s">
        <v>88</v>
      </c>
      <c r="F58" s="690" t="s">
        <v>49</v>
      </c>
      <c r="G58" s="690" t="s">
        <v>50</v>
      </c>
      <c r="H58" s="690" t="s">
        <v>88</v>
      </c>
      <c r="I58" s="775" t="s">
        <v>49</v>
      </c>
      <c r="J58" s="775" t="s">
        <v>50</v>
      </c>
      <c r="K58" s="775" t="s">
        <v>88</v>
      </c>
      <c r="L58" s="775" t="s">
        <v>49</v>
      </c>
      <c r="M58" s="775" t="s">
        <v>50</v>
      </c>
      <c r="N58" s="775" t="s">
        <v>88</v>
      </c>
    </row>
    <row r="59" spans="2:15" x14ac:dyDescent="0.35">
      <c r="B59" s="658" t="s">
        <v>72</v>
      </c>
      <c r="C59" s="691">
        <v>942376</v>
      </c>
      <c r="D59" s="708">
        <v>52426587</v>
      </c>
      <c r="E59" s="709">
        <v>1.1035323444956094E-2</v>
      </c>
      <c r="F59" s="691">
        <v>1055575</v>
      </c>
      <c r="G59" s="708">
        <v>62861464</v>
      </c>
      <c r="H59" s="709">
        <v>1.16950723297168E-2</v>
      </c>
      <c r="I59" s="793">
        <v>966134</v>
      </c>
      <c r="J59" s="794">
        <v>61618923</v>
      </c>
      <c r="K59" s="795">
        <v>1.07933624393416E-2</v>
      </c>
      <c r="L59" s="793">
        <v>943105</v>
      </c>
      <c r="M59" s="794">
        <v>62951625</v>
      </c>
      <c r="N59" s="795">
        <v>1.07334113177808E-2</v>
      </c>
    </row>
    <row r="60" spans="2:15" x14ac:dyDescent="0.35">
      <c r="B60" s="558" t="s">
        <v>368</v>
      </c>
      <c r="C60" s="137">
        <v>604278</v>
      </c>
      <c r="D60" s="602">
        <v>16274668</v>
      </c>
      <c r="E60" s="710">
        <v>1.3011155345979101E-2</v>
      </c>
      <c r="F60" s="137">
        <v>796027</v>
      </c>
      <c r="G60" s="602">
        <v>23047180</v>
      </c>
      <c r="H60" s="710">
        <v>1.55717251981405E-2</v>
      </c>
      <c r="I60" s="796">
        <v>733359</v>
      </c>
      <c r="J60" s="777">
        <v>18786086</v>
      </c>
      <c r="K60" s="797">
        <v>1.07529649656806E-2</v>
      </c>
      <c r="L60" s="796">
        <v>746923</v>
      </c>
      <c r="M60" s="777">
        <v>22648147</v>
      </c>
      <c r="N60" s="797">
        <v>1.1105086448061199E-2</v>
      </c>
    </row>
    <row r="61" spans="2:15" x14ac:dyDescent="0.35">
      <c r="B61" s="578" t="s">
        <v>74</v>
      </c>
      <c r="C61" s="137">
        <v>83266</v>
      </c>
      <c r="D61" s="602">
        <v>5610270</v>
      </c>
      <c r="E61" s="710">
        <v>7.3850742624782167E-2</v>
      </c>
      <c r="F61" s="137">
        <v>162869</v>
      </c>
      <c r="G61" s="602">
        <v>10942984</v>
      </c>
      <c r="H61" s="710">
        <v>6.1007573329996401E-2</v>
      </c>
      <c r="I61" s="796">
        <v>110133</v>
      </c>
      <c r="J61" s="777">
        <v>7294895</v>
      </c>
      <c r="K61" s="797">
        <v>2.0526303407745701E-2</v>
      </c>
      <c r="L61" s="796">
        <v>129052</v>
      </c>
      <c r="M61" s="777">
        <v>9023196</v>
      </c>
      <c r="N61" s="797">
        <v>1.61076165137247E-2</v>
      </c>
    </row>
    <row r="62" spans="2:15" x14ac:dyDescent="0.35">
      <c r="B62" s="658" t="s">
        <v>383</v>
      </c>
      <c r="C62" s="711">
        <v>124596</v>
      </c>
      <c r="D62" s="661">
        <v>22193382</v>
      </c>
      <c r="E62" s="712">
        <v>0.2775904140400331</v>
      </c>
      <c r="F62" s="711">
        <v>174364</v>
      </c>
      <c r="G62" s="661">
        <v>42028102</v>
      </c>
      <c r="H62" s="712">
        <v>0.247298830664057</v>
      </c>
      <c r="I62" s="798">
        <v>186499</v>
      </c>
      <c r="J62" s="778">
        <v>42177372</v>
      </c>
      <c r="K62" s="799">
        <v>0.26559621809797002</v>
      </c>
      <c r="L62" s="798">
        <v>183666</v>
      </c>
      <c r="M62" s="778">
        <v>40377262</v>
      </c>
      <c r="N62" s="799">
        <v>0.27150774594203603</v>
      </c>
    </row>
    <row r="63" spans="2:15" x14ac:dyDescent="0.35">
      <c r="B63" s="658" t="s">
        <v>384</v>
      </c>
      <c r="C63" s="711">
        <v>5697780</v>
      </c>
      <c r="D63" s="661">
        <v>346790316</v>
      </c>
      <c r="E63" s="712">
        <v>0.19586450202093669</v>
      </c>
      <c r="F63" s="711">
        <v>5463049</v>
      </c>
      <c r="G63" s="661">
        <v>315696257</v>
      </c>
      <c r="H63" s="712">
        <v>0.16492495296422</v>
      </c>
      <c r="I63" s="798">
        <v>5483322</v>
      </c>
      <c r="J63" s="778">
        <v>351408599</v>
      </c>
      <c r="K63" s="799">
        <v>0.15997658158216599</v>
      </c>
      <c r="L63" s="798">
        <v>6186464</v>
      </c>
      <c r="M63" s="778">
        <v>374734072</v>
      </c>
      <c r="N63" s="799">
        <v>0.15474732465341901</v>
      </c>
    </row>
    <row r="64" spans="2:15" x14ac:dyDescent="0.35">
      <c r="B64" s="558" t="s">
        <v>399</v>
      </c>
      <c r="C64" s="596">
        <v>496017</v>
      </c>
      <c r="D64" s="602">
        <v>103029680</v>
      </c>
      <c r="E64" s="710">
        <v>0.1208961464997494</v>
      </c>
      <c r="F64" s="596">
        <v>624473</v>
      </c>
      <c r="G64" s="602">
        <v>124258815</v>
      </c>
      <c r="H64" s="710">
        <v>0.11024283418134399</v>
      </c>
      <c r="I64" s="770">
        <v>722396</v>
      </c>
      <c r="J64" s="777">
        <v>132754198</v>
      </c>
      <c r="K64" s="797">
        <v>9.7504642841453298E-2</v>
      </c>
      <c r="L64" s="770">
        <v>676055</v>
      </c>
      <c r="M64" s="777">
        <v>128822135</v>
      </c>
      <c r="N64" s="797">
        <v>9.2483033588286301E-2</v>
      </c>
    </row>
    <row r="65" spans="2:29" s="541" customFormat="1" x14ac:dyDescent="0.35">
      <c r="B65" s="558" t="s">
        <v>400</v>
      </c>
      <c r="C65" s="596" t="s">
        <v>34</v>
      </c>
      <c r="D65" s="596" t="s">
        <v>34</v>
      </c>
      <c r="E65" s="596" t="s">
        <v>34</v>
      </c>
      <c r="F65" s="596" t="s">
        <v>34</v>
      </c>
      <c r="G65" s="596" t="s">
        <v>34</v>
      </c>
      <c r="H65" s="596" t="s">
        <v>34</v>
      </c>
      <c r="I65" s="770">
        <v>159680</v>
      </c>
      <c r="J65" s="777">
        <v>8966661</v>
      </c>
      <c r="K65" s="797">
        <v>0.21767400875970699</v>
      </c>
      <c r="L65" s="770">
        <v>189142</v>
      </c>
      <c r="M65" s="777">
        <v>11192865</v>
      </c>
      <c r="N65" s="797"/>
      <c r="T65"/>
      <c r="U65"/>
      <c r="V65"/>
      <c r="W65"/>
      <c r="X65"/>
      <c r="Y65"/>
      <c r="Z65"/>
      <c r="AA65"/>
      <c r="AB65"/>
      <c r="AC65"/>
    </row>
    <row r="66" spans="2:29" x14ac:dyDescent="0.35">
      <c r="B66" s="558" t="s">
        <v>401</v>
      </c>
      <c r="C66" s="137">
        <v>364223</v>
      </c>
      <c r="D66" s="602">
        <v>26046078</v>
      </c>
      <c r="E66" s="710">
        <v>0.13517852964280189</v>
      </c>
      <c r="F66" s="137">
        <v>625296</v>
      </c>
      <c r="G66" s="602">
        <v>25695176</v>
      </c>
      <c r="H66" s="710">
        <v>9.4845777499363404E-2</v>
      </c>
      <c r="I66" s="796">
        <v>593808</v>
      </c>
      <c r="J66" s="777">
        <v>22929848</v>
      </c>
      <c r="K66" s="797">
        <v>8.4263239742720902E-2</v>
      </c>
      <c r="L66" s="796">
        <v>449128</v>
      </c>
      <c r="M66" s="777">
        <v>17294653</v>
      </c>
      <c r="N66" s="797">
        <v>5.4290489692280099E-2</v>
      </c>
    </row>
    <row r="67" spans="2:29" x14ac:dyDescent="0.35">
      <c r="B67" s="558" t="s">
        <v>402</v>
      </c>
      <c r="C67" s="137">
        <v>4837540</v>
      </c>
      <c r="D67" s="602">
        <v>217714555</v>
      </c>
      <c r="E67" s="710">
        <v>0.30001998128202162</v>
      </c>
      <c r="F67" s="137">
        <v>4213280</v>
      </c>
      <c r="G67" s="602">
        <v>165742266</v>
      </c>
      <c r="H67" s="710">
        <v>0.321125911794233</v>
      </c>
      <c r="I67" s="796">
        <v>4007438</v>
      </c>
      <c r="J67" s="777">
        <v>186757892</v>
      </c>
      <c r="K67" s="797">
        <v>0.35791505898146397</v>
      </c>
      <c r="L67" s="796">
        <v>4872139</v>
      </c>
      <c r="M67" s="777">
        <v>217424419</v>
      </c>
      <c r="N67" s="797">
        <v>0.38585305221515898</v>
      </c>
      <c r="T67" s="541"/>
    </row>
    <row r="68" spans="2:29" s="541" customFormat="1" x14ac:dyDescent="0.35">
      <c r="B68" s="558" t="s">
        <v>379</v>
      </c>
      <c r="C68" s="596" t="s">
        <v>34</v>
      </c>
      <c r="D68" s="596" t="s">
        <v>34</v>
      </c>
      <c r="E68" s="596" t="s">
        <v>34</v>
      </c>
      <c r="F68" s="596" t="s">
        <v>34</v>
      </c>
      <c r="G68" s="596" t="s">
        <v>34</v>
      </c>
      <c r="H68" s="596" t="s">
        <v>34</v>
      </c>
      <c r="I68" s="796">
        <v>1995881</v>
      </c>
      <c r="J68" s="777">
        <v>87685148</v>
      </c>
      <c r="K68" s="797">
        <v>0.28495792386465002</v>
      </c>
      <c r="L68" s="796">
        <v>2487438</v>
      </c>
      <c r="M68" s="777">
        <v>106598193</v>
      </c>
      <c r="N68" s="797">
        <v>0.31407218813854798</v>
      </c>
      <c r="U68"/>
      <c r="V68"/>
      <c r="W68"/>
      <c r="X68"/>
      <c r="Y68"/>
      <c r="Z68"/>
      <c r="AA68"/>
      <c r="AB68"/>
      <c r="AC68"/>
    </row>
    <row r="69" spans="2:29" s="541" customFormat="1" x14ac:dyDescent="0.35">
      <c r="B69" s="558" t="s">
        <v>411</v>
      </c>
      <c r="C69" s="596" t="s">
        <v>34</v>
      </c>
      <c r="D69" s="596" t="s">
        <v>34</v>
      </c>
      <c r="E69" s="596" t="s">
        <v>34</v>
      </c>
      <c r="F69" s="596" t="s">
        <v>34</v>
      </c>
      <c r="G69" s="596" t="s">
        <v>34</v>
      </c>
      <c r="H69" s="596" t="s">
        <v>34</v>
      </c>
      <c r="I69" s="796">
        <v>416116</v>
      </c>
      <c r="J69" s="777">
        <v>30632806</v>
      </c>
      <c r="K69" s="797">
        <v>1.5338678465422599</v>
      </c>
      <c r="L69" s="796">
        <v>651446</v>
      </c>
      <c r="M69" s="777">
        <v>43751776</v>
      </c>
      <c r="N69" s="797">
        <v>1.9567276735143699</v>
      </c>
      <c r="U69"/>
      <c r="V69"/>
      <c r="W69"/>
      <c r="X69"/>
      <c r="Y69"/>
      <c r="Z69"/>
      <c r="AA69"/>
      <c r="AB69"/>
      <c r="AC69"/>
    </row>
    <row r="70" spans="2:29" s="541" customFormat="1" x14ac:dyDescent="0.35">
      <c r="B70" s="558" t="s">
        <v>405</v>
      </c>
      <c r="C70" s="596" t="s">
        <v>34</v>
      </c>
      <c r="D70" s="596" t="s">
        <v>34</v>
      </c>
      <c r="E70" s="596" t="s">
        <v>34</v>
      </c>
      <c r="F70" s="596" t="s">
        <v>34</v>
      </c>
      <c r="G70" s="596" t="s">
        <v>34</v>
      </c>
      <c r="H70" s="596" t="s">
        <v>34</v>
      </c>
      <c r="I70" s="796">
        <v>553018</v>
      </c>
      <c r="J70" s="777">
        <v>16515229</v>
      </c>
      <c r="K70" s="797">
        <v>0.182697181590812</v>
      </c>
      <c r="L70" s="796">
        <v>516679</v>
      </c>
      <c r="M70" s="777">
        <v>13485307</v>
      </c>
      <c r="N70" s="797">
        <v>0.16803123535178099</v>
      </c>
      <c r="U70"/>
      <c r="V70"/>
      <c r="W70"/>
      <c r="X70"/>
      <c r="Y70"/>
      <c r="Z70"/>
      <c r="AA70"/>
      <c r="AB70"/>
      <c r="AC70"/>
    </row>
    <row r="71" spans="2:29" s="541" customFormat="1" x14ac:dyDescent="0.35">
      <c r="B71" s="558" t="s">
        <v>406</v>
      </c>
      <c r="C71" s="596" t="s">
        <v>34</v>
      </c>
      <c r="D71" s="596" t="s">
        <v>34</v>
      </c>
      <c r="E71" s="596" t="s">
        <v>34</v>
      </c>
      <c r="F71" s="596" t="s">
        <v>34</v>
      </c>
      <c r="G71" s="596" t="s">
        <v>34</v>
      </c>
      <c r="H71" s="596" t="s">
        <v>34</v>
      </c>
      <c r="I71" s="796">
        <v>1042423</v>
      </c>
      <c r="J71" s="777">
        <v>51924709</v>
      </c>
      <c r="K71" s="797">
        <v>0.50065484198003796</v>
      </c>
      <c r="L71" s="796">
        <v>1216576</v>
      </c>
      <c r="M71" s="777">
        <v>53589143</v>
      </c>
      <c r="N71" s="797">
        <v>0.441175019904883</v>
      </c>
      <c r="U71"/>
      <c r="V71"/>
      <c r="W71"/>
      <c r="X71"/>
      <c r="Y71"/>
      <c r="Z71"/>
      <c r="AA71"/>
      <c r="AB71"/>
      <c r="AC71"/>
    </row>
    <row r="72" spans="2:29" x14ac:dyDescent="0.35">
      <c r="B72" s="662" t="s">
        <v>80</v>
      </c>
      <c r="C72" s="713">
        <v>129083</v>
      </c>
      <c r="D72" s="708">
        <v>42950169</v>
      </c>
      <c r="E72" s="709">
        <v>3.4674242905421523E-2</v>
      </c>
      <c r="F72" s="713">
        <v>123574</v>
      </c>
      <c r="G72" s="708">
        <v>43148054</v>
      </c>
      <c r="H72" s="709">
        <v>3.24716715560232E-2</v>
      </c>
      <c r="I72" s="944">
        <v>110221</v>
      </c>
      <c r="J72" s="945">
        <v>40608913</v>
      </c>
      <c r="K72" s="946">
        <v>2.9967211939407799E-2</v>
      </c>
      <c r="L72" s="944">
        <v>108013</v>
      </c>
      <c r="M72" s="945">
        <v>40763581</v>
      </c>
      <c r="N72" s="946">
        <v>3.0577385471672599E-2</v>
      </c>
    </row>
    <row r="73" spans="2:29" x14ac:dyDescent="0.35">
      <c r="B73" s="28" t="s">
        <v>24</v>
      </c>
      <c r="C73" s="92">
        <v>6893835</v>
      </c>
      <c r="D73" s="108">
        <v>464360454</v>
      </c>
      <c r="E73" s="140">
        <v>5.9229752185549642E-2</v>
      </c>
      <c r="F73" s="92">
        <v>6816562</v>
      </c>
      <c r="G73" s="108">
        <v>463733877</v>
      </c>
      <c r="H73" s="140">
        <v>5.27692348668009E-2</v>
      </c>
      <c r="I73" s="595">
        <v>6746176</v>
      </c>
      <c r="J73" s="601">
        <v>495813807</v>
      </c>
      <c r="K73" s="140">
        <v>5.2636934520264203E-2</v>
      </c>
      <c r="L73" s="595">
        <v>7421248</v>
      </c>
      <c r="M73" s="601">
        <v>518826540</v>
      </c>
      <c r="N73" s="140">
        <v>5.3112496544273101E-2</v>
      </c>
    </row>
    <row r="74" spans="2:29" x14ac:dyDescent="0.35">
      <c r="B74" s="706" t="s">
        <v>387</v>
      </c>
      <c r="C74" s="131"/>
      <c r="D74" s="131"/>
      <c r="E74" s="131"/>
      <c r="F74" s="131"/>
      <c r="G74" s="131"/>
      <c r="H74" s="131"/>
      <c r="I74" s="131"/>
      <c r="J74" s="131"/>
      <c r="K74" s="131"/>
      <c r="L74" s="131"/>
      <c r="M74" s="131"/>
      <c r="N74" s="131"/>
      <c r="O74" s="131"/>
    </row>
    <row r="75" spans="2:29" s="541" customFormat="1" x14ac:dyDescent="0.35">
      <c r="B75" s="706" t="s">
        <v>408</v>
      </c>
      <c r="C75" s="39"/>
      <c r="D75" s="39"/>
      <c r="E75" s="39"/>
      <c r="F75" s="39"/>
      <c r="G75" s="131"/>
      <c r="H75" s="131"/>
      <c r="I75" s="131"/>
      <c r="J75" s="131"/>
      <c r="K75" s="131"/>
      <c r="L75" s="131"/>
      <c r="M75" s="131"/>
      <c r="N75" s="131"/>
      <c r="O75" s="131"/>
      <c r="U75"/>
      <c r="V75"/>
      <c r="W75"/>
      <c r="X75"/>
      <c r="Y75"/>
      <c r="Z75"/>
      <c r="AA75"/>
      <c r="AB75"/>
      <c r="AC75"/>
    </row>
    <row r="76" spans="2:29" x14ac:dyDescent="0.35">
      <c r="B76" s="34" t="s">
        <v>29</v>
      </c>
      <c r="C76" s="131"/>
      <c r="D76" s="131"/>
      <c r="E76" s="131"/>
      <c r="F76" s="131"/>
      <c r="G76" s="131"/>
      <c r="H76" s="131"/>
      <c r="I76" s="131"/>
      <c r="J76" s="131"/>
      <c r="K76" s="131"/>
      <c r="L76" s="131"/>
      <c r="M76" s="131"/>
      <c r="N76" s="131"/>
      <c r="O76" s="131"/>
    </row>
    <row r="77" spans="2:29" ht="20.149999999999999" customHeight="1" x14ac:dyDescent="0.35">
      <c r="B77" s="34"/>
      <c r="E77" s="62"/>
      <c r="I77" s="62"/>
      <c r="J77" s="62"/>
      <c r="K77" s="62"/>
      <c r="L77" s="62"/>
      <c r="O77" s="131"/>
    </row>
    <row r="78" spans="2:29" x14ac:dyDescent="0.35">
      <c r="B78" s="2" t="s">
        <v>442</v>
      </c>
      <c r="D78" s="39"/>
      <c r="E78" s="774"/>
      <c r="F78" s="39"/>
      <c r="G78" s="39"/>
      <c r="R78" s="954" t="s">
        <v>2</v>
      </c>
      <c r="S78" s="954"/>
    </row>
    <row r="79" spans="2:29" x14ac:dyDescent="0.35">
      <c r="B79" s="3" t="s">
        <v>91</v>
      </c>
    </row>
    <row r="80" spans="2:29" x14ac:dyDescent="0.35">
      <c r="B80" s="144"/>
      <c r="C80" s="968" t="s">
        <v>92</v>
      </c>
      <c r="D80" s="968"/>
      <c r="E80" s="968"/>
      <c r="F80" s="968"/>
      <c r="G80" s="968" t="s">
        <v>93</v>
      </c>
      <c r="H80" s="968"/>
      <c r="I80" s="968"/>
      <c r="J80" s="968"/>
      <c r="K80" s="968" t="s">
        <v>96</v>
      </c>
      <c r="L80" s="968"/>
      <c r="M80" s="968"/>
      <c r="N80" s="968"/>
      <c r="T80" s="541"/>
    </row>
    <row r="81" spans="2:29" x14ac:dyDescent="0.35">
      <c r="B81" s="15"/>
      <c r="C81" s="970" t="s">
        <v>49</v>
      </c>
      <c r="D81" s="970"/>
      <c r="E81" s="970" t="s">
        <v>50</v>
      </c>
      <c r="F81" s="970"/>
      <c r="G81" s="970" t="s">
        <v>49</v>
      </c>
      <c r="H81" s="970"/>
      <c r="I81" s="970" t="s">
        <v>50</v>
      </c>
      <c r="J81" s="970"/>
      <c r="K81" s="970" t="s">
        <v>49</v>
      </c>
      <c r="L81" s="970"/>
      <c r="M81" s="970" t="s">
        <v>50</v>
      </c>
      <c r="N81" s="970"/>
    </row>
    <row r="82" spans="2:29" x14ac:dyDescent="0.35">
      <c r="B82" s="114"/>
      <c r="C82" s="153" t="s">
        <v>94</v>
      </c>
      <c r="D82" s="153" t="s">
        <v>9</v>
      </c>
      <c r="E82" s="153" t="s">
        <v>71</v>
      </c>
      <c r="F82" s="153" t="s">
        <v>9</v>
      </c>
      <c r="G82" s="153" t="s">
        <v>94</v>
      </c>
      <c r="H82" s="153" t="s">
        <v>9</v>
      </c>
      <c r="I82" s="153" t="s">
        <v>71</v>
      </c>
      <c r="J82" s="153" t="s">
        <v>9</v>
      </c>
      <c r="K82" s="153" t="s">
        <v>94</v>
      </c>
      <c r="L82" s="153" t="s">
        <v>9</v>
      </c>
      <c r="M82" s="153" t="s">
        <v>71</v>
      </c>
      <c r="N82" s="153" t="s">
        <v>9</v>
      </c>
    </row>
    <row r="83" spans="2:29" x14ac:dyDescent="0.35">
      <c r="B83" s="662" t="s">
        <v>72</v>
      </c>
      <c r="C83" s="778">
        <v>641803</v>
      </c>
      <c r="D83" s="800">
        <v>68.052125691200899</v>
      </c>
      <c r="E83" s="778">
        <v>37605552</v>
      </c>
      <c r="F83" s="800">
        <v>59.737222033585297</v>
      </c>
      <c r="G83" s="778">
        <v>9883</v>
      </c>
      <c r="H83" s="800">
        <v>1.0479214933650001</v>
      </c>
      <c r="I83" s="778">
        <v>1434341</v>
      </c>
      <c r="J83" s="800">
        <v>2.2784812941683401</v>
      </c>
      <c r="K83" s="778">
        <v>112006</v>
      </c>
      <c r="L83" s="800">
        <v>11.876302214493601</v>
      </c>
      <c r="M83" s="778">
        <v>8507879</v>
      </c>
      <c r="N83" s="800">
        <v>13.514947390158699</v>
      </c>
    </row>
    <row r="84" spans="2:29" x14ac:dyDescent="0.35">
      <c r="B84" s="558" t="s">
        <v>73</v>
      </c>
      <c r="C84" s="777">
        <v>532917</v>
      </c>
      <c r="D84" s="801">
        <v>71.348318367489</v>
      </c>
      <c r="E84" s="777">
        <v>13271574</v>
      </c>
      <c r="F84" s="801">
        <v>58.5989396836748</v>
      </c>
      <c r="G84" s="777">
        <v>3916</v>
      </c>
      <c r="H84" s="801">
        <v>0.52428429704266699</v>
      </c>
      <c r="I84" s="777">
        <v>83663</v>
      </c>
      <c r="J84" s="801">
        <v>0.36940328937285699</v>
      </c>
      <c r="K84" s="777">
        <v>86689</v>
      </c>
      <c r="L84" s="801">
        <v>11.606149495998899</v>
      </c>
      <c r="M84" s="777">
        <v>4810958</v>
      </c>
      <c r="N84" s="801">
        <v>21.242170496332399</v>
      </c>
    </row>
    <row r="85" spans="2:29" x14ac:dyDescent="0.35">
      <c r="B85" s="578" t="s">
        <v>74</v>
      </c>
      <c r="C85" s="777">
        <v>53737</v>
      </c>
      <c r="D85" s="801">
        <v>41.639804109971202</v>
      </c>
      <c r="E85" s="777">
        <v>3769237</v>
      </c>
      <c r="F85" s="801">
        <v>41.772748813169997</v>
      </c>
      <c r="G85" s="777">
        <v>287</v>
      </c>
      <c r="H85" s="801">
        <v>0.22239097418095</v>
      </c>
      <c r="I85" s="777">
        <v>16688</v>
      </c>
      <c r="J85" s="801">
        <v>0.184945555876211</v>
      </c>
      <c r="K85" s="777">
        <v>40215</v>
      </c>
      <c r="L85" s="801">
        <v>31.161857235842898</v>
      </c>
      <c r="M85" s="777">
        <v>3308416</v>
      </c>
      <c r="N85" s="801">
        <v>36.665678103412603</v>
      </c>
    </row>
    <row r="86" spans="2:29" x14ac:dyDescent="0.35">
      <c r="B86" s="662" t="s">
        <v>383</v>
      </c>
      <c r="C86" s="778">
        <v>17076</v>
      </c>
      <c r="D86" s="800">
        <v>9.2973114239979093</v>
      </c>
      <c r="E86" s="778">
        <v>3683722</v>
      </c>
      <c r="F86" s="800">
        <v>9.1232585310019303</v>
      </c>
      <c r="G86" s="778">
        <v>76</v>
      </c>
      <c r="H86" s="800">
        <v>4.1379460542506498E-2</v>
      </c>
      <c r="I86" s="778">
        <v>8922</v>
      </c>
      <c r="J86" s="800">
        <v>2.2096594860741201E-2</v>
      </c>
      <c r="K86" s="778">
        <v>618</v>
      </c>
      <c r="L86" s="800">
        <v>0.336480350200908</v>
      </c>
      <c r="M86" s="778">
        <v>174492</v>
      </c>
      <c r="N86" s="800">
        <v>0.43215411683932398</v>
      </c>
    </row>
    <row r="87" spans="2:29" x14ac:dyDescent="0.35">
      <c r="B87" s="673" t="s">
        <v>384</v>
      </c>
      <c r="C87" s="778">
        <v>348324</v>
      </c>
      <c r="D87" s="800">
        <v>5.6304215138082103</v>
      </c>
      <c r="E87" s="778">
        <v>26141227</v>
      </c>
      <c r="F87" s="800">
        <v>6.9759407946230203</v>
      </c>
      <c r="G87" s="778">
        <v>4636</v>
      </c>
      <c r="H87" s="800">
        <v>7.4937799686541504E-2</v>
      </c>
      <c r="I87" s="778">
        <v>294559</v>
      </c>
      <c r="J87" s="800">
        <v>7.8604808585433394E-2</v>
      </c>
      <c r="K87" s="778">
        <v>128069</v>
      </c>
      <c r="L87" s="800">
        <v>2.0701486341794002</v>
      </c>
      <c r="M87" s="778">
        <v>7198422</v>
      </c>
      <c r="N87" s="800">
        <v>1.9209414189591001</v>
      </c>
    </row>
    <row r="88" spans="2:29" x14ac:dyDescent="0.35">
      <c r="B88" s="558" t="s">
        <v>399</v>
      </c>
      <c r="C88" s="777">
        <v>38007</v>
      </c>
      <c r="D88" s="801">
        <v>5.6218798766372604</v>
      </c>
      <c r="E88" s="777">
        <v>8308430</v>
      </c>
      <c r="F88" s="801">
        <v>6.44953602111935</v>
      </c>
      <c r="G88" s="777">
        <v>649</v>
      </c>
      <c r="H88" s="801">
        <v>9.59981066629194E-2</v>
      </c>
      <c r="I88" s="777">
        <v>137504</v>
      </c>
      <c r="J88" s="801">
        <v>0.10673942020911199</v>
      </c>
      <c r="K88" s="777">
        <v>1039</v>
      </c>
      <c r="L88" s="801">
        <v>0.15368572083632201</v>
      </c>
      <c r="M88" s="777">
        <v>225670</v>
      </c>
      <c r="N88" s="801">
        <v>0.175179521749116</v>
      </c>
    </row>
    <row r="89" spans="2:29" s="541" customFormat="1" x14ac:dyDescent="0.35">
      <c r="B89" s="558" t="s">
        <v>400</v>
      </c>
      <c r="C89" s="777">
        <v>4861</v>
      </c>
      <c r="D89" s="801">
        <v>2.5700267523871001</v>
      </c>
      <c r="E89" s="777">
        <v>305371</v>
      </c>
      <c r="F89" s="801">
        <v>2.72826483657223</v>
      </c>
      <c r="G89" s="777">
        <v>348</v>
      </c>
      <c r="H89" s="801">
        <v>0.18398874919372701</v>
      </c>
      <c r="I89" s="777">
        <v>17116</v>
      </c>
      <c r="J89" s="801">
        <v>0.15291884606845499</v>
      </c>
      <c r="K89" s="777">
        <v>97</v>
      </c>
      <c r="L89" s="801">
        <v>5.1284220321240102E-2</v>
      </c>
      <c r="M89" s="777">
        <v>7978</v>
      </c>
      <c r="N89" s="801">
        <v>7.1277550475235804E-2</v>
      </c>
      <c r="T89"/>
      <c r="U89"/>
      <c r="V89"/>
      <c r="W89"/>
      <c r="X89"/>
      <c r="Y89"/>
      <c r="Z89"/>
      <c r="AA89"/>
      <c r="AB89"/>
      <c r="AC89"/>
    </row>
    <row r="90" spans="2:29" x14ac:dyDescent="0.35">
      <c r="B90" s="558" t="s">
        <v>401</v>
      </c>
      <c r="C90" s="777">
        <v>51585</v>
      </c>
      <c r="D90" s="801">
        <v>11.4855898541173</v>
      </c>
      <c r="E90" s="777">
        <v>2322316</v>
      </c>
      <c r="F90" s="801">
        <v>13.427942150675101</v>
      </c>
      <c r="G90" s="777">
        <v>207</v>
      </c>
      <c r="H90" s="801">
        <v>4.6089310842343398E-2</v>
      </c>
      <c r="I90" s="777">
        <v>5777</v>
      </c>
      <c r="J90" s="801">
        <v>3.3403387740708099E-2</v>
      </c>
      <c r="K90" s="777">
        <v>1184</v>
      </c>
      <c r="L90" s="801">
        <v>0.26362195187118098</v>
      </c>
      <c r="M90" s="777">
        <v>76021</v>
      </c>
      <c r="N90" s="801">
        <v>0.43956360384912002</v>
      </c>
    </row>
    <row r="91" spans="2:29" x14ac:dyDescent="0.35">
      <c r="B91" s="558" t="s">
        <v>402</v>
      </c>
      <c r="C91" s="777">
        <v>253871</v>
      </c>
      <c r="D91" s="801">
        <v>5.2106682506389896</v>
      </c>
      <c r="E91" s="777">
        <v>15205110</v>
      </c>
      <c r="F91" s="801">
        <v>6.99328533102807</v>
      </c>
      <c r="G91" s="777">
        <v>3432</v>
      </c>
      <c r="H91" s="801">
        <v>7.0441340035659897E-2</v>
      </c>
      <c r="I91" s="777">
        <v>134162</v>
      </c>
      <c r="J91" s="801">
        <v>6.1705120619409401E-2</v>
      </c>
      <c r="K91" s="777">
        <v>125749</v>
      </c>
      <c r="L91" s="801">
        <v>2.5809813718368901</v>
      </c>
      <c r="M91" s="777">
        <v>6888753</v>
      </c>
      <c r="N91" s="801">
        <v>3.1683437544335802</v>
      </c>
    </row>
    <row r="92" spans="2:29" s="541" customFormat="1" x14ac:dyDescent="0.35">
      <c r="B92" s="558" t="s">
        <v>379</v>
      </c>
      <c r="C92" s="777">
        <v>192607</v>
      </c>
      <c r="D92" s="801">
        <v>7.7431879709162601</v>
      </c>
      <c r="E92" s="777">
        <v>10054028</v>
      </c>
      <c r="F92" s="801">
        <v>9.4317058451450499</v>
      </c>
      <c r="G92" s="777">
        <v>1987</v>
      </c>
      <c r="H92" s="801">
        <v>7.9881387998414405E-2</v>
      </c>
      <c r="I92" s="777">
        <v>73622</v>
      </c>
      <c r="J92" s="801">
        <v>6.9064960603975697E-2</v>
      </c>
      <c r="K92" s="777">
        <v>73907</v>
      </c>
      <c r="L92" s="801">
        <v>2.9712097346747899</v>
      </c>
      <c r="M92" s="777">
        <v>3377006</v>
      </c>
      <c r="N92" s="801">
        <v>3.16797677799285</v>
      </c>
      <c r="T92"/>
      <c r="U92"/>
      <c r="V92"/>
      <c r="W92"/>
      <c r="X92"/>
      <c r="Y92"/>
      <c r="Z92"/>
      <c r="AA92"/>
      <c r="AB92"/>
      <c r="AC92"/>
    </row>
    <row r="93" spans="2:29" s="541" customFormat="1" x14ac:dyDescent="0.35">
      <c r="B93" s="558" t="s">
        <v>411</v>
      </c>
      <c r="C93" s="777">
        <v>11543</v>
      </c>
      <c r="D93" s="801">
        <v>1.77190434817314</v>
      </c>
      <c r="E93" s="777">
        <v>1610838</v>
      </c>
      <c r="F93" s="801">
        <v>3.68176596991171</v>
      </c>
      <c r="G93" s="777">
        <v>546</v>
      </c>
      <c r="H93" s="801">
        <v>8.3813547093696206E-2</v>
      </c>
      <c r="I93" s="777">
        <v>27479</v>
      </c>
      <c r="J93" s="801">
        <v>6.2806593268351002E-2</v>
      </c>
      <c r="K93" s="777">
        <v>13061</v>
      </c>
      <c r="L93" s="801">
        <v>2.0049244296534199</v>
      </c>
      <c r="M93" s="777">
        <v>1526388</v>
      </c>
      <c r="N93" s="801">
        <v>3.4887452340220402</v>
      </c>
      <c r="U93"/>
      <c r="V93"/>
      <c r="W93"/>
      <c r="X93"/>
      <c r="Y93"/>
      <c r="Z93"/>
      <c r="AA93"/>
      <c r="AB93"/>
      <c r="AC93"/>
    </row>
    <row r="94" spans="2:29" s="541" customFormat="1" x14ac:dyDescent="0.35">
      <c r="B94" s="558" t="s">
        <v>405</v>
      </c>
      <c r="C94" s="777">
        <v>18374</v>
      </c>
      <c r="D94" s="801">
        <v>3.5561731752209802</v>
      </c>
      <c r="E94" s="777">
        <v>862303</v>
      </c>
      <c r="F94" s="801">
        <v>6.3943890932553504</v>
      </c>
      <c r="G94" s="777">
        <v>385</v>
      </c>
      <c r="H94" s="801">
        <v>7.4514350302605697E-2</v>
      </c>
      <c r="I94" s="777">
        <v>8938</v>
      </c>
      <c r="J94" s="801">
        <v>6.6279544099366802E-2</v>
      </c>
      <c r="K94" s="777">
        <v>1516</v>
      </c>
      <c r="L94" s="801">
        <v>0.293412350801949</v>
      </c>
      <c r="M94" s="777">
        <v>48375</v>
      </c>
      <c r="N94" s="801">
        <v>0.35872375764229902</v>
      </c>
      <c r="U94"/>
      <c r="V94"/>
      <c r="W94"/>
      <c r="X94"/>
      <c r="Y94"/>
      <c r="Z94"/>
      <c r="AA94"/>
      <c r="AB94"/>
      <c r="AC94"/>
    </row>
    <row r="95" spans="2:29" s="541" customFormat="1" x14ac:dyDescent="0.35">
      <c r="B95" s="558" t="s">
        <v>406</v>
      </c>
      <c r="C95" s="777">
        <v>31347</v>
      </c>
      <c r="D95" s="801">
        <v>2.5766577673733502</v>
      </c>
      <c r="E95" s="777">
        <v>2677941</v>
      </c>
      <c r="F95" s="801">
        <v>4.9971707888666899</v>
      </c>
      <c r="G95" s="777">
        <v>514</v>
      </c>
      <c r="H95" s="801">
        <v>4.2249723815035001E-2</v>
      </c>
      <c r="I95" s="777">
        <v>24123</v>
      </c>
      <c r="J95" s="801">
        <v>4.5014715014196099E-2</v>
      </c>
      <c r="K95" s="777">
        <v>37265</v>
      </c>
      <c r="L95" s="801">
        <v>3.06310497659004</v>
      </c>
      <c r="M95" s="777">
        <v>1936984</v>
      </c>
      <c r="N95" s="801">
        <v>3.6145082596301301</v>
      </c>
      <c r="U95"/>
      <c r="V95"/>
      <c r="W95"/>
      <c r="X95"/>
      <c r="Y95"/>
      <c r="Z95"/>
      <c r="AA95"/>
      <c r="AB95"/>
      <c r="AC95"/>
    </row>
    <row r="96" spans="2:29" x14ac:dyDescent="0.35">
      <c r="B96" s="662" t="s">
        <v>80</v>
      </c>
      <c r="C96" s="802">
        <v>79034</v>
      </c>
      <c r="D96" s="803">
        <v>73.170822030681506</v>
      </c>
      <c r="E96" s="802">
        <v>31584937</v>
      </c>
      <c r="F96" s="803">
        <v>77.483224547912002</v>
      </c>
      <c r="G96" s="802">
        <v>3654</v>
      </c>
      <c r="H96" s="803">
        <v>3.3829261292622199</v>
      </c>
      <c r="I96" s="802">
        <v>1120781</v>
      </c>
      <c r="J96" s="803">
        <v>2.7494664906893198</v>
      </c>
      <c r="K96" s="802">
        <v>7808</v>
      </c>
      <c r="L96" s="803">
        <v>7.2287595011711598</v>
      </c>
      <c r="M96" s="802">
        <v>2053621</v>
      </c>
      <c r="N96" s="803">
        <v>5.03788173075373</v>
      </c>
    </row>
    <row r="97" spans="2:29" x14ac:dyDescent="0.35">
      <c r="B97" s="28" t="s">
        <v>24</v>
      </c>
      <c r="C97" s="804">
        <v>1086237</v>
      </c>
      <c r="D97" s="161">
        <v>14.6368508369482</v>
      </c>
      <c r="E97" s="804">
        <v>99015438</v>
      </c>
      <c r="F97" s="161">
        <v>19.084497489276501</v>
      </c>
      <c r="G97" s="804">
        <v>18249</v>
      </c>
      <c r="H97" s="161">
        <v>0.24590203696197699</v>
      </c>
      <c r="I97" s="804">
        <v>2858603</v>
      </c>
      <c r="J97" s="161">
        <v>0.55097470534178905</v>
      </c>
      <c r="K97" s="804">
        <v>248501</v>
      </c>
      <c r="L97" s="161">
        <v>3.3485068818613799</v>
      </c>
      <c r="M97" s="804">
        <v>17934414</v>
      </c>
      <c r="N97" s="161">
        <v>3.4567264041658299</v>
      </c>
    </row>
    <row r="98" spans="2:29" s="541" customFormat="1" x14ac:dyDescent="0.35">
      <c r="B98" s="706" t="s">
        <v>408</v>
      </c>
      <c r="C98" s="39"/>
      <c r="D98" s="39"/>
      <c r="E98" s="39"/>
      <c r="F98" s="39"/>
      <c r="G98" s="131"/>
      <c r="H98" s="131"/>
      <c r="I98" s="131"/>
      <c r="J98" s="131"/>
      <c r="K98" s="131"/>
      <c r="L98" s="131"/>
      <c r="M98" s="131"/>
      <c r="N98" s="131"/>
      <c r="O98" s="131"/>
      <c r="U98"/>
      <c r="V98"/>
      <c r="W98"/>
      <c r="X98"/>
      <c r="Y98"/>
      <c r="Z98"/>
      <c r="AA98"/>
      <c r="AB98"/>
      <c r="AC98"/>
    </row>
    <row r="99" spans="2:29" x14ac:dyDescent="0.35">
      <c r="B99" s="34" t="s">
        <v>29</v>
      </c>
      <c r="F99" s="541"/>
    </row>
    <row r="100" spans="2:29" ht="20.149999999999999" customHeight="1" x14ac:dyDescent="0.35">
      <c r="B100" s="34"/>
      <c r="J100" s="63"/>
    </row>
    <row r="101" spans="2:29" x14ac:dyDescent="0.35">
      <c r="B101" s="2" t="s">
        <v>443</v>
      </c>
      <c r="D101" s="39"/>
      <c r="E101" s="774"/>
      <c r="F101" s="39"/>
      <c r="G101" s="39"/>
    </row>
    <row r="102" spans="2:29" x14ac:dyDescent="0.35">
      <c r="B102" s="3" t="s">
        <v>91</v>
      </c>
    </row>
    <row r="103" spans="2:29" x14ac:dyDescent="0.35">
      <c r="B103" s="144"/>
      <c r="C103" s="968" t="s">
        <v>97</v>
      </c>
      <c r="D103" s="968"/>
      <c r="E103" s="968"/>
      <c r="F103" s="968"/>
      <c r="G103" s="968" t="s">
        <v>99</v>
      </c>
      <c r="H103" s="968"/>
      <c r="I103" s="968"/>
      <c r="J103" s="968"/>
      <c r="K103" s="968" t="s">
        <v>100</v>
      </c>
      <c r="L103" s="968"/>
    </row>
    <row r="104" spans="2:29" x14ac:dyDescent="0.35">
      <c r="B104" s="15"/>
      <c r="C104" s="970" t="s">
        <v>49</v>
      </c>
      <c r="D104" s="970"/>
      <c r="E104" s="970" t="s">
        <v>50</v>
      </c>
      <c r="F104" s="970"/>
      <c r="G104" s="970" t="s">
        <v>49</v>
      </c>
      <c r="H104" s="970"/>
      <c r="I104" s="970" t="s">
        <v>50</v>
      </c>
      <c r="J104" s="970"/>
      <c r="K104" s="970" t="s">
        <v>49</v>
      </c>
      <c r="L104" s="970" t="s">
        <v>50</v>
      </c>
    </row>
    <row r="105" spans="2:29" x14ac:dyDescent="0.35">
      <c r="B105" s="114"/>
      <c r="C105" s="153" t="s">
        <v>94</v>
      </c>
      <c r="D105" s="153" t="s">
        <v>9</v>
      </c>
      <c r="E105" s="153" t="s">
        <v>71</v>
      </c>
      <c r="F105" s="153" t="s">
        <v>9</v>
      </c>
      <c r="G105" s="153" t="s">
        <v>94</v>
      </c>
      <c r="H105" s="153" t="s">
        <v>9</v>
      </c>
      <c r="I105" s="153" t="s">
        <v>71</v>
      </c>
      <c r="J105" s="153" t="s">
        <v>9</v>
      </c>
      <c r="K105" s="975"/>
      <c r="L105" s="975"/>
    </row>
    <row r="106" spans="2:29" x14ac:dyDescent="0.35">
      <c r="B106" s="662" t="s">
        <v>72</v>
      </c>
      <c r="C106" s="778">
        <v>33140</v>
      </c>
      <c r="D106" s="800">
        <v>3.5139247485698801</v>
      </c>
      <c r="E106" s="778">
        <v>4556656</v>
      </c>
      <c r="F106" s="800">
        <v>7.2383453167412304</v>
      </c>
      <c r="G106" s="778">
        <v>146273</v>
      </c>
      <c r="H106" s="800">
        <v>15.5097258523706</v>
      </c>
      <c r="I106" s="778">
        <v>10847197</v>
      </c>
      <c r="J106" s="800">
        <v>17.2310039653464</v>
      </c>
      <c r="K106" s="778">
        <v>943105</v>
      </c>
      <c r="L106" s="778">
        <v>62951625</v>
      </c>
    </row>
    <row r="107" spans="2:29" x14ac:dyDescent="0.35">
      <c r="B107" s="558" t="s">
        <v>73</v>
      </c>
      <c r="C107" s="777">
        <v>20018</v>
      </c>
      <c r="D107" s="801">
        <v>2.68006206797756</v>
      </c>
      <c r="E107" s="777">
        <v>1447959</v>
      </c>
      <c r="F107" s="801">
        <v>6.3932780019486799</v>
      </c>
      <c r="G107" s="777">
        <v>103383</v>
      </c>
      <c r="H107" s="801">
        <v>13.8411857714918</v>
      </c>
      <c r="I107" s="777">
        <v>3033993</v>
      </c>
      <c r="J107" s="801">
        <v>13.396208528671201</v>
      </c>
      <c r="K107" s="777">
        <v>746923</v>
      </c>
      <c r="L107" s="777">
        <v>22648147</v>
      </c>
    </row>
    <row r="108" spans="2:29" x14ac:dyDescent="0.35">
      <c r="B108" s="578" t="s">
        <v>74</v>
      </c>
      <c r="C108" s="777">
        <v>8962</v>
      </c>
      <c r="D108" s="801">
        <v>6.9444874934135097</v>
      </c>
      <c r="E108" s="777">
        <v>534246</v>
      </c>
      <c r="F108" s="801">
        <v>5.9208067740077901</v>
      </c>
      <c r="G108" s="777">
        <v>25851</v>
      </c>
      <c r="H108" s="801">
        <v>20.031460186591499</v>
      </c>
      <c r="I108" s="777">
        <v>1394609</v>
      </c>
      <c r="J108" s="801">
        <v>15.4558207535334</v>
      </c>
      <c r="K108" s="777">
        <v>129052</v>
      </c>
      <c r="L108" s="777">
        <v>9023196</v>
      </c>
    </row>
    <row r="109" spans="2:29" x14ac:dyDescent="0.35">
      <c r="B109" s="662" t="s">
        <v>383</v>
      </c>
      <c r="C109" s="778">
        <v>165163</v>
      </c>
      <c r="D109" s="800">
        <v>89.925734757657906</v>
      </c>
      <c r="E109" s="778">
        <v>36458568</v>
      </c>
      <c r="F109" s="800">
        <v>90.294800078321302</v>
      </c>
      <c r="G109" s="778">
        <v>733</v>
      </c>
      <c r="H109" s="800">
        <v>0.39909400760075397</v>
      </c>
      <c r="I109" s="778">
        <v>51558</v>
      </c>
      <c r="J109" s="800">
        <v>0.127690678976697</v>
      </c>
      <c r="K109" s="778">
        <v>183666</v>
      </c>
      <c r="L109" s="778">
        <v>40377262</v>
      </c>
    </row>
    <row r="110" spans="2:29" x14ac:dyDescent="0.35">
      <c r="B110" s="673" t="s">
        <v>384</v>
      </c>
      <c r="C110" s="778">
        <v>5665079</v>
      </c>
      <c r="D110" s="800">
        <v>91.572164648497093</v>
      </c>
      <c r="E110" s="778">
        <v>337167693</v>
      </c>
      <c r="F110" s="800">
        <v>89.975189926151202</v>
      </c>
      <c r="G110" s="778">
        <v>40356</v>
      </c>
      <c r="H110" s="800">
        <v>0.65232740382874599</v>
      </c>
      <c r="I110" s="778">
        <v>3932171</v>
      </c>
      <c r="J110" s="800">
        <v>1.0493230516812999</v>
      </c>
      <c r="K110" s="778">
        <v>6186464</v>
      </c>
      <c r="L110" s="778">
        <v>374734072</v>
      </c>
    </row>
    <row r="111" spans="2:29" x14ac:dyDescent="0.35">
      <c r="B111" s="558" t="s">
        <v>399</v>
      </c>
      <c r="C111" s="777">
        <v>633888</v>
      </c>
      <c r="D111" s="801">
        <v>93.762785572179794</v>
      </c>
      <c r="E111" s="777">
        <v>118930572</v>
      </c>
      <c r="F111" s="801">
        <v>92.321534649305406</v>
      </c>
      <c r="G111" s="777">
        <v>2472</v>
      </c>
      <c r="H111" s="801">
        <v>0.36565072368372398</v>
      </c>
      <c r="I111" s="777">
        <v>1219959</v>
      </c>
      <c r="J111" s="801">
        <v>0.94701038761700396</v>
      </c>
      <c r="K111" s="777">
        <v>676055</v>
      </c>
      <c r="L111" s="777">
        <v>128822135</v>
      </c>
    </row>
    <row r="112" spans="2:29" s="541" customFormat="1" x14ac:dyDescent="0.35">
      <c r="B112" s="558" t="s">
        <v>400</v>
      </c>
      <c r="C112" s="777">
        <v>181129</v>
      </c>
      <c r="D112" s="801">
        <v>95.763500438823698</v>
      </c>
      <c r="E112" s="777">
        <v>10653401</v>
      </c>
      <c r="F112" s="801">
        <v>95.180286727303496</v>
      </c>
      <c r="G112" s="777">
        <v>2707</v>
      </c>
      <c r="H112" s="801">
        <v>1.4311998392742</v>
      </c>
      <c r="I112" s="777">
        <v>208999</v>
      </c>
      <c r="J112" s="801">
        <v>1.8672520395805701</v>
      </c>
      <c r="K112" s="777">
        <v>189142</v>
      </c>
      <c r="L112" s="777">
        <v>11192865</v>
      </c>
      <c r="U112"/>
      <c r="V112"/>
      <c r="W112"/>
      <c r="X112"/>
      <c r="Y112"/>
      <c r="Z112"/>
      <c r="AA112"/>
      <c r="AB112"/>
      <c r="AC112"/>
    </row>
    <row r="113" spans="2:29" x14ac:dyDescent="0.35">
      <c r="B113" s="558" t="s">
        <v>401</v>
      </c>
      <c r="C113" s="777">
        <v>392920</v>
      </c>
      <c r="D113" s="801">
        <v>87.485082203736994</v>
      </c>
      <c r="E113" s="777">
        <v>14671798</v>
      </c>
      <c r="F113" s="801">
        <v>84.834301098726897</v>
      </c>
      <c r="G113" s="777">
        <v>3232</v>
      </c>
      <c r="H113" s="801">
        <v>0.71961667943214402</v>
      </c>
      <c r="I113" s="777">
        <v>218741</v>
      </c>
      <c r="J113" s="801">
        <v>1.26478975900817</v>
      </c>
      <c r="K113" s="777">
        <v>449128</v>
      </c>
      <c r="L113" s="777">
        <v>17294653</v>
      </c>
    </row>
    <row r="114" spans="2:29" x14ac:dyDescent="0.35">
      <c r="B114" s="558" t="s">
        <v>402</v>
      </c>
      <c r="C114" s="777">
        <v>4457142</v>
      </c>
      <c r="D114" s="801">
        <v>91.482242193828995</v>
      </c>
      <c r="E114" s="777">
        <v>192911922</v>
      </c>
      <c r="F114" s="801">
        <v>88.725968723871802</v>
      </c>
      <c r="G114" s="777">
        <v>31945</v>
      </c>
      <c r="H114" s="801">
        <v>0.65566684365942796</v>
      </c>
      <c r="I114" s="777">
        <v>2284472</v>
      </c>
      <c r="J114" s="801">
        <v>1.0506970700471301</v>
      </c>
      <c r="K114" s="777">
        <v>4872139</v>
      </c>
      <c r="L114" s="777">
        <v>217424419</v>
      </c>
    </row>
    <row r="115" spans="2:29" s="541" customFormat="1" x14ac:dyDescent="0.35">
      <c r="B115" s="558" t="s">
        <v>379</v>
      </c>
      <c r="C115" s="777">
        <v>2208720</v>
      </c>
      <c r="D115" s="801">
        <v>88.7949770004318</v>
      </c>
      <c r="E115" s="777">
        <v>92770543</v>
      </c>
      <c r="F115" s="801">
        <v>87.028251032360401</v>
      </c>
      <c r="G115" s="777">
        <v>10217</v>
      </c>
      <c r="H115" s="801">
        <v>0.41074390597876198</v>
      </c>
      <c r="I115" s="777">
        <v>322994</v>
      </c>
      <c r="J115" s="801">
        <v>0.30300138389775499</v>
      </c>
      <c r="K115" s="777">
        <v>2487438</v>
      </c>
      <c r="L115" s="777">
        <v>106598193</v>
      </c>
      <c r="U115"/>
      <c r="V115"/>
      <c r="W115"/>
      <c r="X115"/>
      <c r="Y115"/>
      <c r="Z115"/>
      <c r="AA115"/>
      <c r="AB115"/>
      <c r="AC115"/>
    </row>
    <row r="116" spans="2:29" s="541" customFormat="1" x14ac:dyDescent="0.35">
      <c r="B116" s="558" t="s">
        <v>411</v>
      </c>
      <c r="C116" s="777">
        <v>613780</v>
      </c>
      <c r="D116" s="801">
        <v>94.218093287854998</v>
      </c>
      <c r="E116" s="777">
        <v>39489357</v>
      </c>
      <c r="F116" s="801">
        <v>90.257723480756496</v>
      </c>
      <c r="G116" s="777">
        <v>12516</v>
      </c>
      <c r="H116" s="801">
        <v>1.9212643872247299</v>
      </c>
      <c r="I116" s="777">
        <v>1097714</v>
      </c>
      <c r="J116" s="801">
        <v>2.5089587220413598</v>
      </c>
      <c r="K116" s="777">
        <v>651446</v>
      </c>
      <c r="L116" s="777">
        <v>43751776</v>
      </c>
      <c r="U116"/>
      <c r="V116"/>
      <c r="W116"/>
      <c r="X116"/>
      <c r="Y116"/>
      <c r="Z116"/>
      <c r="AA116"/>
      <c r="AB116"/>
      <c r="AC116"/>
    </row>
    <row r="117" spans="2:29" s="541" customFormat="1" x14ac:dyDescent="0.35">
      <c r="B117" s="558" t="s">
        <v>405</v>
      </c>
      <c r="C117" s="777">
        <v>492159</v>
      </c>
      <c r="D117" s="801">
        <v>95.254306832675596</v>
      </c>
      <c r="E117" s="777">
        <v>12374463</v>
      </c>
      <c r="F117" s="801">
        <v>91.762560540890902</v>
      </c>
      <c r="G117" s="777">
        <v>4245</v>
      </c>
      <c r="H117" s="801">
        <v>0.82159329099886003</v>
      </c>
      <c r="I117" s="777">
        <v>191228</v>
      </c>
      <c r="J117" s="801">
        <v>1.4180470641120699</v>
      </c>
      <c r="K117" s="777">
        <v>516679</v>
      </c>
      <c r="L117" s="777">
        <v>13485307</v>
      </c>
      <c r="U117"/>
      <c r="V117"/>
      <c r="W117"/>
      <c r="X117"/>
      <c r="Y117"/>
      <c r="Z117"/>
      <c r="AA117"/>
      <c r="AB117"/>
      <c r="AC117"/>
    </row>
    <row r="118" spans="2:29" s="541" customFormat="1" x14ac:dyDescent="0.35">
      <c r="B118" s="558" t="s">
        <v>406</v>
      </c>
      <c r="C118" s="777">
        <v>1142483</v>
      </c>
      <c r="D118" s="801">
        <v>93.909710531853307</v>
      </c>
      <c r="E118" s="777">
        <v>48277559</v>
      </c>
      <c r="F118" s="801">
        <v>90.088320688390198</v>
      </c>
      <c r="G118" s="777">
        <v>4967</v>
      </c>
      <c r="H118" s="801">
        <v>0.40827700036824699</v>
      </c>
      <c r="I118" s="777">
        <v>672536</v>
      </c>
      <c r="J118" s="801">
        <v>1.2549855480987999</v>
      </c>
      <c r="K118" s="777">
        <v>1216576</v>
      </c>
      <c r="L118" s="777">
        <v>53589143</v>
      </c>
      <c r="U118"/>
      <c r="V118"/>
      <c r="W118"/>
      <c r="X118"/>
      <c r="Y118"/>
      <c r="Z118"/>
      <c r="AA118"/>
      <c r="AB118"/>
      <c r="AC118"/>
    </row>
    <row r="119" spans="2:29" x14ac:dyDescent="0.35">
      <c r="B119" s="662" t="s">
        <v>80</v>
      </c>
      <c r="C119" s="802">
        <v>902</v>
      </c>
      <c r="D119" s="803">
        <v>0.83508466573467999</v>
      </c>
      <c r="E119" s="802">
        <v>159379</v>
      </c>
      <c r="F119" s="803">
        <v>0.39098380488210799</v>
      </c>
      <c r="G119" s="802">
        <v>16615</v>
      </c>
      <c r="H119" s="803">
        <v>15.3824076731505</v>
      </c>
      <c r="I119" s="802">
        <v>5844863</v>
      </c>
      <c r="J119" s="803">
        <v>14.338443425762801</v>
      </c>
      <c r="K119" s="802">
        <v>108013</v>
      </c>
      <c r="L119" s="802">
        <v>40763581</v>
      </c>
    </row>
    <row r="120" spans="2:29" x14ac:dyDescent="0.35">
      <c r="B120" s="28" t="s">
        <v>24</v>
      </c>
      <c r="C120" s="804">
        <v>5864284</v>
      </c>
      <c r="D120" s="161">
        <v>79.020186362185996</v>
      </c>
      <c r="E120" s="804">
        <v>378342296</v>
      </c>
      <c r="F120" s="161">
        <v>72.922695126583207</v>
      </c>
      <c r="G120" s="804">
        <v>203977</v>
      </c>
      <c r="H120" s="161">
        <v>2.7485538820424802</v>
      </c>
      <c r="I120" s="804">
        <v>20675789</v>
      </c>
      <c r="J120" s="161">
        <v>3.9851062746327499</v>
      </c>
      <c r="K120" s="804">
        <v>7421248</v>
      </c>
      <c r="L120" s="804">
        <v>518826540</v>
      </c>
    </row>
    <row r="121" spans="2:29" s="541" customFormat="1" x14ac:dyDescent="0.35">
      <c r="B121" s="706" t="s">
        <v>408</v>
      </c>
      <c r="C121" s="39"/>
      <c r="D121" s="39"/>
      <c r="E121" s="39"/>
      <c r="F121" s="39"/>
      <c r="G121" s="131"/>
      <c r="H121" s="131"/>
      <c r="I121" s="131"/>
      <c r="J121" s="131"/>
      <c r="K121" s="131"/>
      <c r="L121" s="131"/>
      <c r="M121" s="131"/>
      <c r="N121" s="131"/>
      <c r="O121" s="131"/>
      <c r="U121"/>
      <c r="V121"/>
      <c r="W121"/>
      <c r="X121"/>
      <c r="Y121"/>
      <c r="Z121"/>
      <c r="AA121"/>
      <c r="AB121"/>
      <c r="AC121"/>
    </row>
    <row r="122" spans="2:29" x14ac:dyDescent="0.35">
      <c r="B122" s="34" t="s">
        <v>29</v>
      </c>
    </row>
    <row r="123" spans="2:29" ht="20.149999999999999" customHeight="1" x14ac:dyDescent="0.35">
      <c r="B123" s="34"/>
      <c r="L123" s="63" t="s">
        <v>44</v>
      </c>
    </row>
    <row r="124" spans="2:29" x14ac:dyDescent="0.35">
      <c r="B124" s="2" t="s">
        <v>444</v>
      </c>
      <c r="D124" s="39"/>
      <c r="E124" s="774"/>
      <c r="F124" s="774"/>
      <c r="O124" s="954" t="s">
        <v>2</v>
      </c>
      <c r="P124" s="954"/>
    </row>
    <row r="125" spans="2:29" x14ac:dyDescent="0.35">
      <c r="B125" s="3" t="s">
        <v>91</v>
      </c>
    </row>
    <row r="126" spans="2:29" x14ac:dyDescent="0.35">
      <c r="B126" s="144"/>
      <c r="C126" s="968" t="s">
        <v>102</v>
      </c>
      <c r="D126" s="968"/>
      <c r="E126" s="968"/>
      <c r="F126" s="968"/>
      <c r="G126" s="968" t="s">
        <v>103</v>
      </c>
      <c r="H126" s="968"/>
      <c r="I126" s="968"/>
      <c r="J126" s="968"/>
    </row>
    <row r="127" spans="2:29" x14ac:dyDescent="0.35">
      <c r="B127" s="15"/>
      <c r="C127" s="970" t="s">
        <v>49</v>
      </c>
      <c r="D127" s="970"/>
      <c r="E127" s="970" t="s">
        <v>50</v>
      </c>
      <c r="F127" s="970"/>
      <c r="G127" s="970" t="s">
        <v>49</v>
      </c>
      <c r="H127" s="970"/>
      <c r="I127" s="970" t="s">
        <v>50</v>
      </c>
      <c r="J127" s="970"/>
    </row>
    <row r="128" spans="2:29" x14ac:dyDescent="0.35">
      <c r="B128" s="154"/>
      <c r="C128" s="153" t="s">
        <v>94</v>
      </c>
      <c r="D128" s="153" t="s">
        <v>9</v>
      </c>
      <c r="E128" s="153" t="s">
        <v>71</v>
      </c>
      <c r="F128" s="153" t="s">
        <v>9</v>
      </c>
      <c r="G128" s="153" t="s">
        <v>94</v>
      </c>
      <c r="H128" s="153" t="s">
        <v>9</v>
      </c>
      <c r="I128" s="153" t="s">
        <v>71</v>
      </c>
      <c r="J128" s="153" t="s">
        <v>9</v>
      </c>
    </row>
    <row r="129" spans="2:29" x14ac:dyDescent="0.35">
      <c r="B129" s="662" t="s">
        <v>72</v>
      </c>
      <c r="C129" s="805">
        <v>844956</v>
      </c>
      <c r="D129" s="803">
        <v>89.592993357049295</v>
      </c>
      <c r="E129" s="806">
        <v>48773873</v>
      </c>
      <c r="F129" s="803">
        <v>77.4783383272473</v>
      </c>
      <c r="G129" s="805">
        <v>40880</v>
      </c>
      <c r="H129" s="803">
        <v>4.3346180966064196</v>
      </c>
      <c r="I129" s="806">
        <v>3726751</v>
      </c>
      <c r="J129" s="803">
        <v>5.9200235101159002</v>
      </c>
    </row>
    <row r="130" spans="2:29" x14ac:dyDescent="0.35">
      <c r="B130" s="558" t="s">
        <v>73</v>
      </c>
      <c r="C130" s="796">
        <v>677978</v>
      </c>
      <c r="D130" s="801">
        <v>90.769463518997298</v>
      </c>
      <c r="E130" s="807">
        <v>16717451</v>
      </c>
      <c r="F130" s="801">
        <v>73.813769400207406</v>
      </c>
      <c r="G130" s="796">
        <v>31516</v>
      </c>
      <c r="H130" s="801">
        <v>4.2194443068428704</v>
      </c>
      <c r="I130" s="807">
        <v>2163143</v>
      </c>
      <c r="J130" s="801">
        <v>9.5510815962118194</v>
      </c>
    </row>
    <row r="131" spans="2:29" x14ac:dyDescent="0.35">
      <c r="B131" s="578" t="s">
        <v>74</v>
      </c>
      <c r="C131" s="796">
        <v>106442</v>
      </c>
      <c r="D131" s="801">
        <v>82.479930570622699</v>
      </c>
      <c r="E131" s="807">
        <v>6777574</v>
      </c>
      <c r="F131" s="801">
        <v>75.112787087856702</v>
      </c>
      <c r="G131" s="796">
        <v>3823</v>
      </c>
      <c r="H131" s="801">
        <v>2.9623717571211601</v>
      </c>
      <c r="I131" s="807">
        <v>483730</v>
      </c>
      <c r="J131" s="801">
        <v>5.3609607948225904</v>
      </c>
    </row>
    <row r="132" spans="2:29" x14ac:dyDescent="0.35">
      <c r="B132" s="662" t="s">
        <v>383</v>
      </c>
      <c r="C132" s="798">
        <v>108914</v>
      </c>
      <c r="D132" s="800">
        <v>59.3000337569283</v>
      </c>
      <c r="E132" s="808">
        <v>21901906</v>
      </c>
      <c r="F132" s="800">
        <v>54.243167850261898</v>
      </c>
      <c r="G132" s="798">
        <v>30640</v>
      </c>
      <c r="H132" s="800">
        <v>16.6824561976632</v>
      </c>
      <c r="I132" s="808">
        <v>8292438</v>
      </c>
      <c r="J132" s="800">
        <v>20.537395527215299</v>
      </c>
    </row>
    <row r="133" spans="2:29" x14ac:dyDescent="0.35">
      <c r="B133" s="673" t="s">
        <v>384</v>
      </c>
      <c r="C133" s="798">
        <v>1698767</v>
      </c>
      <c r="D133" s="800">
        <v>27.4594178516193</v>
      </c>
      <c r="E133" s="808">
        <v>140961462</v>
      </c>
      <c r="F133" s="800">
        <v>37.616398543018001</v>
      </c>
      <c r="G133" s="798">
        <v>2843968</v>
      </c>
      <c r="H133" s="800">
        <v>45.970816285361103</v>
      </c>
      <c r="I133" s="808">
        <v>140451519</v>
      </c>
      <c r="J133" s="800">
        <v>37.480317242142903</v>
      </c>
      <c r="L133" s="62"/>
    </row>
    <row r="134" spans="2:29" x14ac:dyDescent="0.35">
      <c r="B134" s="558" t="s">
        <v>399</v>
      </c>
      <c r="C134" s="796">
        <v>243803</v>
      </c>
      <c r="D134" s="801">
        <v>36.062598457226102</v>
      </c>
      <c r="E134" s="807">
        <v>64612099</v>
      </c>
      <c r="F134" s="801">
        <v>50.156053538469898</v>
      </c>
      <c r="G134" s="796">
        <v>333371</v>
      </c>
      <c r="H134" s="801">
        <v>49.3112246784655</v>
      </c>
      <c r="I134" s="807">
        <v>51411372</v>
      </c>
      <c r="J134" s="801">
        <v>39.908802939805298</v>
      </c>
    </row>
    <row r="135" spans="2:29" s="541" customFormat="1" x14ac:dyDescent="0.35">
      <c r="B135" s="558" t="s">
        <v>400</v>
      </c>
      <c r="C135" s="796">
        <v>29664</v>
      </c>
      <c r="D135" s="801">
        <v>15.683454758858399</v>
      </c>
      <c r="E135" s="807">
        <v>2723581</v>
      </c>
      <c r="F135" s="801">
        <v>24.333189044985399</v>
      </c>
      <c r="G135" s="796">
        <v>133819</v>
      </c>
      <c r="H135" s="801">
        <v>70.750547207917904</v>
      </c>
      <c r="I135" s="807">
        <v>6709739</v>
      </c>
      <c r="J135" s="801">
        <v>59.946573107064197</v>
      </c>
      <c r="U135"/>
      <c r="V135"/>
      <c r="W135"/>
      <c r="X135"/>
      <c r="Y135"/>
      <c r="Z135"/>
      <c r="AA135"/>
      <c r="AB135"/>
      <c r="AC135"/>
    </row>
    <row r="136" spans="2:29" x14ac:dyDescent="0.35">
      <c r="B136" s="558" t="s">
        <v>401</v>
      </c>
      <c r="C136" s="796">
        <v>269807</v>
      </c>
      <c r="D136" s="801">
        <v>60.073520243672199</v>
      </c>
      <c r="E136" s="807">
        <v>11345394</v>
      </c>
      <c r="F136" s="801">
        <v>65.6005876498361</v>
      </c>
      <c r="G136" s="796">
        <v>134624</v>
      </c>
      <c r="H136" s="801">
        <v>29.974528419515099</v>
      </c>
      <c r="I136" s="807">
        <v>4434507</v>
      </c>
      <c r="J136" s="801">
        <v>25.640913408323399</v>
      </c>
    </row>
    <row r="137" spans="2:29" x14ac:dyDescent="0.35">
      <c r="B137" s="558" t="s">
        <v>402</v>
      </c>
      <c r="C137" s="796">
        <v>1155493</v>
      </c>
      <c r="D137" s="801">
        <v>23.7163389632357</v>
      </c>
      <c r="E137" s="807">
        <v>62280388</v>
      </c>
      <c r="F137" s="801">
        <v>28.644615120254699</v>
      </c>
      <c r="G137" s="796">
        <v>2242154</v>
      </c>
      <c r="H137" s="801">
        <v>46.019910351490402</v>
      </c>
      <c r="I137" s="807">
        <v>77895901</v>
      </c>
      <c r="J137" s="801">
        <v>35.826657078476501</v>
      </c>
    </row>
    <row r="138" spans="2:29" s="541" customFormat="1" x14ac:dyDescent="0.35">
      <c r="B138" s="558" t="s">
        <v>379</v>
      </c>
      <c r="C138" s="796">
        <v>911249</v>
      </c>
      <c r="D138" s="801">
        <v>36.634038717748901</v>
      </c>
      <c r="E138" s="807">
        <v>46970926</v>
      </c>
      <c r="F138" s="801">
        <v>44.063529294535002</v>
      </c>
      <c r="G138" s="796">
        <v>1028521</v>
      </c>
      <c r="H138" s="801">
        <v>41.3486084879302</v>
      </c>
      <c r="I138" s="807">
        <v>39736426</v>
      </c>
      <c r="J138" s="801">
        <v>37.276828885832998</v>
      </c>
      <c r="U138"/>
      <c r="V138"/>
      <c r="W138"/>
      <c r="X138"/>
      <c r="Y138"/>
      <c r="Z138"/>
      <c r="AA138"/>
      <c r="AB138"/>
      <c r="AC138"/>
    </row>
    <row r="139" spans="2:29" s="541" customFormat="1" x14ac:dyDescent="0.35">
      <c r="B139" s="558" t="s">
        <v>411</v>
      </c>
      <c r="C139" s="796">
        <v>0</v>
      </c>
      <c r="D139" s="801">
        <v>0</v>
      </c>
      <c r="E139" s="807">
        <v>0</v>
      </c>
      <c r="F139" s="801">
        <v>0</v>
      </c>
      <c r="G139" s="796">
        <v>0</v>
      </c>
      <c r="H139" s="801">
        <v>0</v>
      </c>
      <c r="I139" s="807">
        <v>0</v>
      </c>
      <c r="J139" s="801">
        <v>0</v>
      </c>
      <c r="U139"/>
      <c r="V139"/>
      <c r="W139"/>
      <c r="X139"/>
      <c r="Y139"/>
      <c r="Z139"/>
      <c r="AA139"/>
      <c r="AB139"/>
      <c r="AC139"/>
    </row>
    <row r="140" spans="2:29" s="541" customFormat="1" x14ac:dyDescent="0.35">
      <c r="B140" s="558" t="s">
        <v>405</v>
      </c>
      <c r="C140" s="796">
        <v>82250</v>
      </c>
      <c r="D140" s="801">
        <v>15.918974837374799</v>
      </c>
      <c r="E140" s="807">
        <v>3895661</v>
      </c>
      <c r="F140" s="801">
        <v>28.888189197324198</v>
      </c>
      <c r="G140" s="796">
        <v>431126</v>
      </c>
      <c r="H140" s="801">
        <v>83.441750100158899</v>
      </c>
      <c r="I140" s="807">
        <v>9281176</v>
      </c>
      <c r="J140" s="801">
        <v>68.824358244124497</v>
      </c>
      <c r="U140"/>
      <c r="V140"/>
      <c r="W140"/>
      <c r="X140"/>
      <c r="Y140"/>
      <c r="Z140"/>
      <c r="AA140"/>
      <c r="AB140"/>
      <c r="AC140"/>
    </row>
    <row r="141" spans="2:29" s="541" customFormat="1" x14ac:dyDescent="0.35">
      <c r="B141" s="558" t="s">
        <v>406</v>
      </c>
      <c r="C141" s="796">
        <v>161994</v>
      </c>
      <c r="D141" s="801">
        <v>13.3155676258614</v>
      </c>
      <c r="E141" s="807">
        <v>11413801</v>
      </c>
      <c r="F141" s="801">
        <v>21.298719033443</v>
      </c>
      <c r="G141" s="796">
        <v>782507</v>
      </c>
      <c r="H141" s="801">
        <v>64.320437029828</v>
      </c>
      <c r="I141" s="807">
        <v>28878299</v>
      </c>
      <c r="J141" s="801">
        <v>53.8883389122308</v>
      </c>
      <c r="U141"/>
      <c r="V141"/>
      <c r="W141"/>
      <c r="X141"/>
      <c r="Y141"/>
      <c r="Z141"/>
      <c r="AA141"/>
      <c r="AB141"/>
      <c r="AC141"/>
    </row>
    <row r="142" spans="2:29" x14ac:dyDescent="0.35">
      <c r="B142" s="662" t="s">
        <v>80</v>
      </c>
      <c r="C142" s="805">
        <v>97042</v>
      </c>
      <c r="D142" s="803">
        <v>89.8428892818457</v>
      </c>
      <c r="E142" s="806">
        <v>38795063</v>
      </c>
      <c r="F142" s="803">
        <v>95.170890408278893</v>
      </c>
      <c r="G142" s="805">
        <v>2824</v>
      </c>
      <c r="H142" s="803">
        <v>2.6145001064686699</v>
      </c>
      <c r="I142" s="806">
        <v>808281</v>
      </c>
      <c r="J142" s="803">
        <v>1.98285081970595</v>
      </c>
    </row>
    <row r="143" spans="2:29" x14ac:dyDescent="0.35">
      <c r="B143" s="28" t="s">
        <v>24</v>
      </c>
      <c r="C143" s="595">
        <v>2749679</v>
      </c>
      <c r="D143" s="161">
        <v>37.0514366316824</v>
      </c>
      <c r="E143" s="804">
        <v>250432304</v>
      </c>
      <c r="F143" s="161">
        <v>48.268984851854299</v>
      </c>
      <c r="G143" s="595">
        <v>2918312</v>
      </c>
      <c r="H143" s="161">
        <v>39.323736385039297</v>
      </c>
      <c r="I143" s="804">
        <v>153278989</v>
      </c>
      <c r="J143" s="161">
        <v>29.543397876292101</v>
      </c>
    </row>
    <row r="144" spans="2:29" s="541" customFormat="1" x14ac:dyDescent="0.35">
      <c r="B144" s="706" t="s">
        <v>408</v>
      </c>
      <c r="C144" s="39"/>
      <c r="D144" s="39"/>
      <c r="E144" s="39"/>
      <c r="F144" s="39"/>
      <c r="G144" s="131"/>
      <c r="H144" s="131"/>
      <c r="I144" s="131"/>
      <c r="J144" s="131"/>
      <c r="K144" s="131"/>
      <c r="L144" s="131"/>
      <c r="M144" s="131"/>
      <c r="N144" s="131"/>
      <c r="O144" s="131"/>
      <c r="U144"/>
      <c r="V144"/>
      <c r="W144"/>
      <c r="X144"/>
      <c r="Y144"/>
      <c r="Z144"/>
      <c r="AA144"/>
      <c r="AB144"/>
      <c r="AC144"/>
    </row>
    <row r="145" spans="2:29" x14ac:dyDescent="0.35">
      <c r="B145" s="34" t="s">
        <v>29</v>
      </c>
    </row>
    <row r="146" spans="2:29" ht="20.149999999999999" customHeight="1" x14ac:dyDescent="0.35">
      <c r="B146" s="34"/>
    </row>
    <row r="147" spans="2:29" x14ac:dyDescent="0.35">
      <c r="B147" s="2" t="s">
        <v>445</v>
      </c>
      <c r="D147" s="39"/>
      <c r="E147" s="774"/>
    </row>
    <row r="148" spans="2:29" x14ac:dyDescent="0.35">
      <c r="B148" s="3" t="s">
        <v>91</v>
      </c>
    </row>
    <row r="149" spans="2:29" x14ac:dyDescent="0.35">
      <c r="B149" s="144"/>
      <c r="C149" s="968" t="s">
        <v>105</v>
      </c>
      <c r="D149" s="968"/>
      <c r="E149" s="968"/>
      <c r="F149" s="968"/>
      <c r="G149" s="968" t="s">
        <v>24</v>
      </c>
      <c r="H149" s="968"/>
    </row>
    <row r="150" spans="2:29" x14ac:dyDescent="0.35">
      <c r="B150" s="15"/>
      <c r="C150" s="970" t="s">
        <v>49</v>
      </c>
      <c r="D150" s="970"/>
      <c r="E150" s="970" t="s">
        <v>50</v>
      </c>
      <c r="F150" s="970"/>
      <c r="G150" s="973" t="s">
        <v>49</v>
      </c>
      <c r="H150" s="973" t="s">
        <v>50</v>
      </c>
    </row>
    <row r="151" spans="2:29" x14ac:dyDescent="0.35">
      <c r="B151" s="154"/>
      <c r="C151" s="153" t="s">
        <v>94</v>
      </c>
      <c r="D151" s="153" t="s">
        <v>9</v>
      </c>
      <c r="E151" s="153" t="s">
        <v>71</v>
      </c>
      <c r="F151" s="153" t="s">
        <v>9</v>
      </c>
      <c r="G151" s="974"/>
      <c r="H151" s="974"/>
    </row>
    <row r="152" spans="2:29" x14ac:dyDescent="0.35">
      <c r="B152" s="662" t="s">
        <v>72</v>
      </c>
      <c r="C152" s="805">
        <v>57269</v>
      </c>
      <c r="D152" s="803">
        <v>6.0723885463442597</v>
      </c>
      <c r="E152" s="806">
        <v>10451001</v>
      </c>
      <c r="F152" s="803">
        <v>16.601638162636799</v>
      </c>
      <c r="G152" s="806">
        <v>943105</v>
      </c>
      <c r="H152" s="806">
        <v>62951625</v>
      </c>
    </row>
    <row r="153" spans="2:29" x14ac:dyDescent="0.35">
      <c r="B153" s="558" t="s">
        <v>73</v>
      </c>
      <c r="C153" s="796">
        <v>37429</v>
      </c>
      <c r="D153" s="801">
        <v>5.0110921741598498</v>
      </c>
      <c r="E153" s="807">
        <v>3767553</v>
      </c>
      <c r="F153" s="801">
        <v>16.6351490035807</v>
      </c>
      <c r="G153" s="807">
        <v>746923</v>
      </c>
      <c r="H153" s="807">
        <v>22648147</v>
      </c>
    </row>
    <row r="154" spans="2:29" x14ac:dyDescent="0.35">
      <c r="B154" s="578" t="s">
        <v>74</v>
      </c>
      <c r="C154" s="796">
        <v>18787</v>
      </c>
      <c r="D154" s="801">
        <v>14.557697672256101</v>
      </c>
      <c r="E154" s="807">
        <v>1761892</v>
      </c>
      <c r="F154" s="801">
        <v>19.526252117320698</v>
      </c>
      <c r="G154" s="807">
        <v>129052</v>
      </c>
      <c r="H154" s="807">
        <v>9023196</v>
      </c>
    </row>
    <row r="155" spans="2:29" x14ac:dyDescent="0.35">
      <c r="B155" s="662" t="s">
        <v>383</v>
      </c>
      <c r="C155" s="798">
        <v>44112</v>
      </c>
      <c r="D155" s="800">
        <v>24.0175100454085</v>
      </c>
      <c r="E155" s="808">
        <v>10182918</v>
      </c>
      <c r="F155" s="800">
        <v>25.219436622522799</v>
      </c>
      <c r="G155" s="808">
        <v>183666</v>
      </c>
      <c r="H155" s="808">
        <v>40377262</v>
      </c>
    </row>
    <row r="156" spans="2:29" x14ac:dyDescent="0.35">
      <c r="B156" s="673" t="s">
        <v>384</v>
      </c>
      <c r="C156" s="798">
        <v>1643729</v>
      </c>
      <c r="D156" s="800">
        <v>26.5697658630197</v>
      </c>
      <c r="E156" s="808">
        <v>93321091</v>
      </c>
      <c r="F156" s="800">
        <v>24.9032842148392</v>
      </c>
      <c r="G156" s="808">
        <v>6186464</v>
      </c>
      <c r="H156" s="808">
        <v>374734072</v>
      </c>
    </row>
    <row r="157" spans="2:29" x14ac:dyDescent="0.35">
      <c r="B157" s="558" t="s">
        <v>399</v>
      </c>
      <c r="C157" s="796">
        <v>98881</v>
      </c>
      <c r="D157" s="801">
        <v>14.6261768643084</v>
      </c>
      <c r="E157" s="807">
        <v>12798664</v>
      </c>
      <c r="F157" s="801">
        <v>9.9351435217247399</v>
      </c>
      <c r="G157" s="807">
        <v>676055</v>
      </c>
      <c r="H157" s="807">
        <v>128822135</v>
      </c>
    </row>
    <row r="158" spans="2:29" s="541" customFormat="1" x14ac:dyDescent="0.35">
      <c r="B158" s="558" t="s">
        <v>400</v>
      </c>
      <c r="C158" s="796">
        <v>25659</v>
      </c>
      <c r="D158" s="801">
        <v>13.5659980332237</v>
      </c>
      <c r="E158" s="807">
        <v>1759545</v>
      </c>
      <c r="F158" s="801">
        <v>15.7202378479505</v>
      </c>
      <c r="G158" s="807">
        <v>189142</v>
      </c>
      <c r="H158" s="807">
        <v>11192865</v>
      </c>
      <c r="U158"/>
      <c r="V158"/>
      <c r="W158"/>
      <c r="X158"/>
      <c r="Y158"/>
      <c r="Z158"/>
      <c r="AA158"/>
      <c r="AB158"/>
      <c r="AC158"/>
    </row>
    <row r="159" spans="2:29" x14ac:dyDescent="0.35">
      <c r="B159" s="558" t="s">
        <v>401</v>
      </c>
      <c r="C159" s="796">
        <v>44697</v>
      </c>
      <c r="D159" s="801">
        <v>9.9519513368126695</v>
      </c>
      <c r="E159" s="807">
        <v>1514752</v>
      </c>
      <c r="F159" s="801">
        <v>8.7584989418405801</v>
      </c>
      <c r="G159" s="807">
        <v>449128</v>
      </c>
      <c r="H159" s="807">
        <v>17294653</v>
      </c>
    </row>
    <row r="160" spans="2:29" x14ac:dyDescent="0.35">
      <c r="B160" s="558" t="s">
        <v>402</v>
      </c>
      <c r="C160" s="796">
        <v>1474492</v>
      </c>
      <c r="D160" s="801">
        <v>30.263750685274001</v>
      </c>
      <c r="E160" s="807">
        <v>77248130</v>
      </c>
      <c r="F160" s="801">
        <v>35.528727801268701</v>
      </c>
      <c r="G160" s="807">
        <v>4872139</v>
      </c>
      <c r="H160" s="807">
        <v>217424419</v>
      </c>
    </row>
    <row r="161" spans="2:29" s="541" customFormat="1" x14ac:dyDescent="0.35">
      <c r="B161" s="558" t="s">
        <v>379</v>
      </c>
      <c r="C161" s="796">
        <v>547668</v>
      </c>
      <c r="D161" s="801">
        <v>22.0173527943209</v>
      </c>
      <c r="E161" s="807">
        <v>19890841</v>
      </c>
      <c r="F161" s="801">
        <v>18.659641819632</v>
      </c>
      <c r="G161" s="807">
        <v>2487438</v>
      </c>
      <c r="H161" s="807">
        <v>106598193</v>
      </c>
      <c r="U161"/>
      <c r="V161"/>
      <c r="W161"/>
      <c r="X161"/>
      <c r="Y161"/>
      <c r="Z161"/>
      <c r="AA161"/>
      <c r="AB161"/>
      <c r="AC161"/>
    </row>
    <row r="162" spans="2:29" s="541" customFormat="1" x14ac:dyDescent="0.35">
      <c r="B162" s="558" t="s">
        <v>411</v>
      </c>
      <c r="C162" s="796">
        <v>651446</v>
      </c>
      <c r="D162" s="801">
        <v>100</v>
      </c>
      <c r="E162" s="807">
        <v>43751776</v>
      </c>
      <c r="F162" s="801">
        <v>100</v>
      </c>
      <c r="G162" s="807">
        <v>651446</v>
      </c>
      <c r="H162" s="807">
        <v>43751776</v>
      </c>
      <c r="U162"/>
      <c r="V162"/>
      <c r="W162"/>
      <c r="X162"/>
      <c r="Y162"/>
      <c r="Z162"/>
      <c r="AA162"/>
      <c r="AB162"/>
      <c r="AC162"/>
    </row>
    <row r="163" spans="2:29" s="541" customFormat="1" x14ac:dyDescent="0.35">
      <c r="B163" s="558" t="s">
        <v>405</v>
      </c>
      <c r="C163" s="796">
        <v>3303</v>
      </c>
      <c r="D163" s="801">
        <v>0.63927506246625099</v>
      </c>
      <c r="E163" s="807">
        <v>308470</v>
      </c>
      <c r="F163" s="801">
        <v>2.2874525585513199</v>
      </c>
      <c r="G163" s="807">
        <v>516679</v>
      </c>
      <c r="H163" s="807">
        <v>13485307</v>
      </c>
      <c r="U163"/>
      <c r="V163"/>
      <c r="W163"/>
      <c r="X163"/>
      <c r="Y163"/>
      <c r="Z163"/>
      <c r="AA163"/>
      <c r="AB163"/>
      <c r="AC163"/>
    </row>
    <row r="164" spans="2:29" s="541" customFormat="1" x14ac:dyDescent="0.35">
      <c r="B164" s="558" t="s">
        <v>406</v>
      </c>
      <c r="C164" s="796">
        <v>272075</v>
      </c>
      <c r="D164" s="801">
        <v>22.363995344310599</v>
      </c>
      <c r="E164" s="807">
        <v>13297043</v>
      </c>
      <c r="F164" s="801">
        <v>24.8129420543262</v>
      </c>
      <c r="G164" s="807">
        <v>1216576</v>
      </c>
      <c r="H164" s="807">
        <v>53589143</v>
      </c>
      <c r="U164"/>
      <c r="V164"/>
      <c r="W164"/>
      <c r="X164"/>
      <c r="Y164"/>
      <c r="Z164"/>
      <c r="AA164"/>
      <c r="AB164"/>
      <c r="AC164"/>
    </row>
    <row r="165" spans="2:29" x14ac:dyDescent="0.35">
      <c r="B165" s="662" t="s">
        <v>80</v>
      </c>
      <c r="C165" s="805">
        <v>8147</v>
      </c>
      <c r="D165" s="803">
        <v>7.54261061168563</v>
      </c>
      <c r="E165" s="806">
        <v>1160237</v>
      </c>
      <c r="F165" s="803">
        <v>2.8462587720151502</v>
      </c>
      <c r="G165" s="806">
        <v>108013</v>
      </c>
      <c r="H165" s="806">
        <v>40763581</v>
      </c>
    </row>
    <row r="166" spans="2:29" x14ac:dyDescent="0.35">
      <c r="B166" s="28" t="s">
        <v>24</v>
      </c>
      <c r="C166" s="595">
        <v>1753257</v>
      </c>
      <c r="D166" s="161">
        <v>23.6248269832783</v>
      </c>
      <c r="E166" s="804">
        <v>115115247</v>
      </c>
      <c r="F166" s="161">
        <v>22.187617271853501</v>
      </c>
      <c r="G166" s="804">
        <v>7421248</v>
      </c>
      <c r="H166" s="804">
        <v>518826540</v>
      </c>
    </row>
    <row r="167" spans="2:29" s="541" customFormat="1" x14ac:dyDescent="0.35">
      <c r="B167" s="706" t="s">
        <v>408</v>
      </c>
      <c r="C167" s="39"/>
      <c r="D167" s="39"/>
      <c r="E167" s="39"/>
      <c r="F167" s="39"/>
      <c r="G167" s="131"/>
      <c r="H167" s="131"/>
      <c r="I167" s="131"/>
      <c r="J167" s="131"/>
      <c r="K167" s="131"/>
      <c r="L167" s="131"/>
      <c r="M167" s="131"/>
      <c r="N167" s="131"/>
      <c r="O167" s="131"/>
      <c r="U167"/>
      <c r="V167"/>
      <c r="W167"/>
      <c r="X167"/>
      <c r="Y167"/>
      <c r="Z167"/>
      <c r="AA167"/>
      <c r="AB167"/>
      <c r="AC167"/>
    </row>
    <row r="168" spans="2:29" x14ac:dyDescent="0.35">
      <c r="B168" s="34" t="s">
        <v>29</v>
      </c>
    </row>
    <row r="169" spans="2:29" ht="20.149999999999999" customHeight="1" x14ac:dyDescent="0.35">
      <c r="B169" s="34"/>
      <c r="E169" s="62"/>
      <c r="I169" s="62"/>
      <c r="J169" s="62"/>
      <c r="K169" s="62"/>
      <c r="L169" s="62"/>
      <c r="O169" s="131"/>
    </row>
    <row r="170" spans="2:29" x14ac:dyDescent="0.35">
      <c r="B170" s="2" t="s">
        <v>106</v>
      </c>
      <c r="I170" s="62"/>
      <c r="R170" s="954" t="s">
        <v>2</v>
      </c>
      <c r="S170" s="954"/>
    </row>
    <row r="171" spans="2:29" s="39" customFormat="1" x14ac:dyDescent="0.35">
      <c r="B171" s="81" t="s">
        <v>70</v>
      </c>
      <c r="D171" s="113"/>
      <c r="U171"/>
      <c r="V171"/>
      <c r="W171"/>
      <c r="X171"/>
      <c r="Y171"/>
      <c r="Z171"/>
      <c r="AA171"/>
      <c r="AB171"/>
      <c r="AC171"/>
    </row>
    <row r="172" spans="2:29" s="39" customFormat="1" x14ac:dyDescent="0.35">
      <c r="B172" s="553"/>
      <c r="C172" s="955">
        <v>2017</v>
      </c>
      <c r="D172" s="955"/>
      <c r="E172" s="955">
        <v>2018</v>
      </c>
      <c r="F172" s="955"/>
      <c r="G172" s="955">
        <v>2019</v>
      </c>
      <c r="H172" s="955"/>
      <c r="I172" s="955">
        <v>2020</v>
      </c>
      <c r="J172" s="955"/>
      <c r="K172" s="955">
        <v>2021</v>
      </c>
      <c r="L172" s="955"/>
      <c r="M172" s="955">
        <v>2022</v>
      </c>
      <c r="N172" s="955"/>
      <c r="O172" s="969">
        <v>2023</v>
      </c>
      <c r="P172" s="969"/>
      <c r="Q172" s="969">
        <v>2024</v>
      </c>
      <c r="R172" s="969"/>
      <c r="U172"/>
      <c r="V172"/>
      <c r="W172"/>
      <c r="X172"/>
      <c r="Y172"/>
      <c r="Z172"/>
      <c r="AA172"/>
      <c r="AB172"/>
      <c r="AC172"/>
    </row>
    <row r="173" spans="2:29" s="39" customFormat="1" x14ac:dyDescent="0.35">
      <c r="B173" s="255"/>
      <c r="C173" s="690" t="s">
        <v>49</v>
      </c>
      <c r="D173" s="115" t="s">
        <v>71</v>
      </c>
      <c r="E173" s="690" t="s">
        <v>49</v>
      </c>
      <c r="F173" s="115" t="s">
        <v>71</v>
      </c>
      <c r="G173" s="690" t="s">
        <v>49</v>
      </c>
      <c r="H173" s="115" t="s">
        <v>71</v>
      </c>
      <c r="I173" s="690" t="s">
        <v>49</v>
      </c>
      <c r="J173" s="115" t="s">
        <v>71</v>
      </c>
      <c r="K173" s="690" t="s">
        <v>49</v>
      </c>
      <c r="L173" s="115" t="s">
        <v>71</v>
      </c>
      <c r="M173" s="690" t="s">
        <v>49</v>
      </c>
      <c r="N173" s="115" t="s">
        <v>71</v>
      </c>
      <c r="O173" s="775" t="s">
        <v>49</v>
      </c>
      <c r="P173" s="775" t="s">
        <v>71</v>
      </c>
      <c r="Q173" s="775" t="s">
        <v>49</v>
      </c>
      <c r="R173" s="775" t="s">
        <v>71</v>
      </c>
      <c r="U173"/>
      <c r="V173"/>
      <c r="W173"/>
      <c r="X173"/>
      <c r="Y173"/>
      <c r="Z173"/>
      <c r="AA173"/>
      <c r="AB173"/>
      <c r="AC173"/>
    </row>
    <row r="174" spans="2:29" x14ac:dyDescent="0.35">
      <c r="B174" s="662" t="s">
        <v>72</v>
      </c>
      <c r="C174" s="674">
        <v>10645648.308</v>
      </c>
      <c r="D174" s="674">
        <v>409574878.676</v>
      </c>
      <c r="E174" s="674">
        <v>10864788.296</v>
      </c>
      <c r="F174" s="674">
        <v>421977639.273</v>
      </c>
      <c r="G174" s="674">
        <v>11774183.467</v>
      </c>
      <c r="H174" s="674">
        <v>437193669.71200001</v>
      </c>
      <c r="I174" s="674">
        <v>10978602.096000001</v>
      </c>
      <c r="J174" s="674">
        <v>413760410.94499999</v>
      </c>
      <c r="K174" s="674">
        <v>12611966.048</v>
      </c>
      <c r="L174" s="674">
        <v>460274895.046</v>
      </c>
      <c r="M174" s="674">
        <v>14340211.413000001</v>
      </c>
      <c r="N174" s="674">
        <v>514159801.35500002</v>
      </c>
      <c r="O174" s="809">
        <v>15252121.822000001</v>
      </c>
      <c r="P174" s="809">
        <v>543567354.15999997</v>
      </c>
      <c r="Q174" s="809">
        <v>16006233.27</v>
      </c>
      <c r="R174" s="809">
        <v>556741574.58700001</v>
      </c>
      <c r="T174" s="541"/>
    </row>
    <row r="175" spans="2:29" x14ac:dyDescent="0.35">
      <c r="B175" s="558" t="s">
        <v>73</v>
      </c>
      <c r="C175" s="163">
        <v>1273939.068</v>
      </c>
      <c r="D175" s="163">
        <v>12930723.033</v>
      </c>
      <c r="E175" s="163">
        <v>2320822.3389999997</v>
      </c>
      <c r="F175" s="163">
        <v>24439724.289000001</v>
      </c>
      <c r="G175" s="163">
        <v>3690363.9480000003</v>
      </c>
      <c r="H175" s="163">
        <v>41558002.350000001</v>
      </c>
      <c r="I175" s="163">
        <v>5081519.4469999997</v>
      </c>
      <c r="J175" s="163">
        <v>78386852.530000001</v>
      </c>
      <c r="K175" s="163">
        <v>7202992.3870000001</v>
      </c>
      <c r="L175" s="163">
        <v>121694861.29899999</v>
      </c>
      <c r="M175" s="163">
        <v>8781813.0950000007</v>
      </c>
      <c r="N175" s="163">
        <v>141160469.39399999</v>
      </c>
      <c r="O175" s="807">
        <v>10357439.184</v>
      </c>
      <c r="P175" s="807">
        <v>164920567.634</v>
      </c>
      <c r="Q175" s="807">
        <v>10909977.338</v>
      </c>
      <c r="R175" s="807">
        <v>190761361.15200001</v>
      </c>
      <c r="T175" s="541"/>
    </row>
    <row r="176" spans="2:29" x14ac:dyDescent="0.35">
      <c r="B176" s="578" t="s">
        <v>74</v>
      </c>
      <c r="C176" s="163">
        <v>4444.1400000000003</v>
      </c>
      <c r="D176" s="163">
        <v>83492.251999999993</v>
      </c>
      <c r="E176" s="163">
        <v>10949.092000000001</v>
      </c>
      <c r="F176" s="163">
        <v>190952.84299999999</v>
      </c>
      <c r="G176" s="163">
        <v>45249.434999999998</v>
      </c>
      <c r="H176" s="163">
        <v>794288.29499999993</v>
      </c>
      <c r="I176" s="163">
        <v>126944.662</v>
      </c>
      <c r="J176" s="163">
        <v>2687299.727</v>
      </c>
      <c r="K176" s="163">
        <v>348250.73</v>
      </c>
      <c r="L176" s="163">
        <v>7390633.3549999995</v>
      </c>
      <c r="M176" s="163">
        <v>808622.44200000004</v>
      </c>
      <c r="N176" s="163">
        <v>17132552.522999998</v>
      </c>
      <c r="O176" s="807">
        <v>1533084.2</v>
      </c>
      <c r="P176" s="807">
        <v>33773793.886</v>
      </c>
      <c r="Q176" s="807">
        <v>2350572.8849999998</v>
      </c>
      <c r="R176" s="807">
        <v>53025223.123999998</v>
      </c>
    </row>
    <row r="177" spans="2:29" x14ac:dyDescent="0.35">
      <c r="B177" s="662" t="s">
        <v>383</v>
      </c>
      <c r="C177" s="675">
        <v>26290.083999999999</v>
      </c>
      <c r="D177" s="675">
        <v>2072306.0340000002</v>
      </c>
      <c r="E177" s="675">
        <v>34892.824000000001</v>
      </c>
      <c r="F177" s="675">
        <v>2707269.577</v>
      </c>
      <c r="G177" s="675">
        <v>34858.742999999995</v>
      </c>
      <c r="H177" s="675">
        <v>2773068.7570000002</v>
      </c>
      <c r="I177" s="675">
        <v>60243.432000000001</v>
      </c>
      <c r="J177" s="675">
        <v>5428918.0770000005</v>
      </c>
      <c r="K177" s="675">
        <v>56236.185999999994</v>
      </c>
      <c r="L177" s="675">
        <v>5540338.7400000002</v>
      </c>
      <c r="M177" s="675">
        <v>87602.243000000002</v>
      </c>
      <c r="N177" s="675">
        <v>13259829.357999999</v>
      </c>
      <c r="O177" s="808">
        <v>82699.788</v>
      </c>
      <c r="P177" s="808">
        <v>12227258.703</v>
      </c>
      <c r="Q177" s="808">
        <v>81806.438999999998</v>
      </c>
      <c r="R177" s="808">
        <v>11294926.232999999</v>
      </c>
      <c r="T177" s="541"/>
    </row>
    <row r="178" spans="2:29" x14ac:dyDescent="0.35">
      <c r="B178" s="673" t="s">
        <v>384</v>
      </c>
      <c r="C178" s="675">
        <v>1268071.8759999999</v>
      </c>
      <c r="D178" s="675">
        <v>80134149.927000001</v>
      </c>
      <c r="E178" s="675">
        <v>1515988.162</v>
      </c>
      <c r="F178" s="675">
        <v>97756553.849000007</v>
      </c>
      <c r="G178" s="675">
        <v>1768890.0450000002</v>
      </c>
      <c r="H178" s="675">
        <v>109593147.045</v>
      </c>
      <c r="I178" s="675">
        <v>2011431.1370000001</v>
      </c>
      <c r="J178" s="675">
        <v>122128920.763</v>
      </c>
      <c r="K178" s="675">
        <v>2399864.7569999998</v>
      </c>
      <c r="L178" s="675">
        <v>142184895.37099999</v>
      </c>
      <c r="M178" s="675">
        <v>2393160.9190000002</v>
      </c>
      <c r="N178" s="675">
        <v>146642889.79300001</v>
      </c>
      <c r="O178" s="808">
        <v>2580907.4539999999</v>
      </c>
      <c r="P178" s="808">
        <v>164682672.46799999</v>
      </c>
      <c r="Q178" s="808">
        <v>2817916.3459999999</v>
      </c>
      <c r="R178" s="808">
        <v>179442254.90400001</v>
      </c>
      <c r="T178" s="541"/>
    </row>
    <row r="179" spans="2:29" x14ac:dyDescent="0.35">
      <c r="B179" s="558" t="s">
        <v>399</v>
      </c>
      <c r="C179" s="165" t="s">
        <v>34</v>
      </c>
      <c r="D179" s="165" t="s">
        <v>34</v>
      </c>
      <c r="E179" s="165" t="s">
        <v>34</v>
      </c>
      <c r="F179" s="165" t="s">
        <v>34</v>
      </c>
      <c r="G179" s="165" t="s">
        <v>34</v>
      </c>
      <c r="H179" s="165" t="s">
        <v>34</v>
      </c>
      <c r="I179" s="165" t="s">
        <v>34</v>
      </c>
      <c r="J179" s="165" t="s">
        <v>34</v>
      </c>
      <c r="K179" s="163">
        <v>661960.38399999996</v>
      </c>
      <c r="L179" s="163">
        <v>72184112.262999997</v>
      </c>
      <c r="M179" s="163">
        <v>809037.821</v>
      </c>
      <c r="N179" s="163">
        <v>88956221.151999995</v>
      </c>
      <c r="O179" s="807">
        <v>977982.50899999996</v>
      </c>
      <c r="P179" s="807">
        <v>105884326.59999999</v>
      </c>
      <c r="Q179" s="807">
        <v>914093.00699999998</v>
      </c>
      <c r="R179" s="807">
        <v>109906447.79099999</v>
      </c>
      <c r="T179" s="541"/>
    </row>
    <row r="180" spans="2:29" s="541" customFormat="1" x14ac:dyDescent="0.35">
      <c r="B180" s="558" t="s">
        <v>400</v>
      </c>
      <c r="C180" s="602" t="s">
        <v>34</v>
      </c>
      <c r="D180" s="602" t="s">
        <v>34</v>
      </c>
      <c r="E180" s="602" t="s">
        <v>34</v>
      </c>
      <c r="F180" s="602" t="s">
        <v>34</v>
      </c>
      <c r="G180" s="602" t="s">
        <v>34</v>
      </c>
      <c r="H180" s="602" t="s">
        <v>34</v>
      </c>
      <c r="I180" s="602" t="s">
        <v>34</v>
      </c>
      <c r="J180" s="602" t="s">
        <v>34</v>
      </c>
      <c r="K180" s="602" t="s">
        <v>34</v>
      </c>
      <c r="L180" s="602" t="s">
        <v>34</v>
      </c>
      <c r="M180" s="602" t="s">
        <v>34</v>
      </c>
      <c r="N180" s="602" t="s">
        <v>34</v>
      </c>
      <c r="O180" s="807">
        <v>57238.603999999999</v>
      </c>
      <c r="P180" s="807">
        <v>1938429.1259999999</v>
      </c>
      <c r="Q180" s="807">
        <v>164512.31</v>
      </c>
      <c r="R180" s="807">
        <v>6793035.7199999997</v>
      </c>
      <c r="U180"/>
      <c r="V180"/>
      <c r="W180"/>
      <c r="X180"/>
      <c r="Y180"/>
      <c r="Z180"/>
      <c r="AA180"/>
      <c r="AB180"/>
      <c r="AC180"/>
    </row>
    <row r="181" spans="2:29" x14ac:dyDescent="0.35">
      <c r="B181" s="558" t="s">
        <v>401</v>
      </c>
      <c r="C181" s="165" t="s">
        <v>34</v>
      </c>
      <c r="D181" s="165" t="s">
        <v>34</v>
      </c>
      <c r="E181" s="165" t="s">
        <v>34</v>
      </c>
      <c r="F181" s="165" t="s">
        <v>34</v>
      </c>
      <c r="G181" s="165" t="s">
        <v>34</v>
      </c>
      <c r="H181" s="165" t="s">
        <v>34</v>
      </c>
      <c r="I181" s="165" t="s">
        <v>34</v>
      </c>
      <c r="J181" s="165" t="s">
        <v>34</v>
      </c>
      <c r="K181" s="163">
        <v>389529.61599999998</v>
      </c>
      <c r="L181" s="163">
        <v>15797723.119000001</v>
      </c>
      <c r="M181" s="163">
        <v>717915.90700000001</v>
      </c>
      <c r="N181" s="163">
        <v>24981800.188999999</v>
      </c>
      <c r="O181" s="807">
        <v>661069.76699999999</v>
      </c>
      <c r="P181" s="807">
        <v>22814974.243999999</v>
      </c>
      <c r="Q181" s="807">
        <v>772767.53700000001</v>
      </c>
      <c r="R181" s="807">
        <v>27751132.890999999</v>
      </c>
      <c r="T181" s="541"/>
    </row>
    <row r="182" spans="2:29" x14ac:dyDescent="0.35">
      <c r="B182" s="558" t="s">
        <v>402</v>
      </c>
      <c r="C182" s="165" t="s">
        <v>34</v>
      </c>
      <c r="D182" s="165" t="s">
        <v>34</v>
      </c>
      <c r="E182" s="165" t="s">
        <v>34</v>
      </c>
      <c r="F182" s="165" t="s">
        <v>34</v>
      </c>
      <c r="G182" s="165" t="s">
        <v>34</v>
      </c>
      <c r="H182" s="165" t="s">
        <v>34</v>
      </c>
      <c r="I182" s="165" t="s">
        <v>34</v>
      </c>
      <c r="J182" s="165" t="s">
        <v>34</v>
      </c>
      <c r="K182" s="163">
        <v>1348374.757</v>
      </c>
      <c r="L182" s="163">
        <v>54203059.989</v>
      </c>
      <c r="M182" s="163">
        <v>866207.19099999999</v>
      </c>
      <c r="N182" s="163">
        <v>32704868.452</v>
      </c>
      <c r="O182" s="807">
        <v>884616.57400000002</v>
      </c>
      <c r="P182" s="807">
        <v>34044942.498000003</v>
      </c>
      <c r="Q182" s="807">
        <v>966543.49199999997</v>
      </c>
      <c r="R182" s="807">
        <v>34991638.501999997</v>
      </c>
    </row>
    <row r="183" spans="2:29" s="541" customFormat="1" x14ac:dyDescent="0.35">
      <c r="B183" s="558" t="s">
        <v>379</v>
      </c>
      <c r="C183" s="602" t="s">
        <v>34</v>
      </c>
      <c r="D183" s="602" t="s">
        <v>34</v>
      </c>
      <c r="E183" s="602" t="s">
        <v>34</v>
      </c>
      <c r="F183" s="602" t="s">
        <v>34</v>
      </c>
      <c r="G183" s="602" t="s">
        <v>34</v>
      </c>
      <c r="H183" s="602" t="s">
        <v>34</v>
      </c>
      <c r="I183" s="602" t="s">
        <v>34</v>
      </c>
      <c r="J183" s="602" t="s">
        <v>34</v>
      </c>
      <c r="K183" s="602" t="s">
        <v>34</v>
      </c>
      <c r="L183" s="602" t="s">
        <v>34</v>
      </c>
      <c r="M183" s="602" t="s">
        <v>34</v>
      </c>
      <c r="N183" s="602" t="s">
        <v>34</v>
      </c>
      <c r="O183" s="807">
        <v>704831.76899999997</v>
      </c>
      <c r="P183" s="807">
        <v>25137617.710000001</v>
      </c>
      <c r="Q183" s="807">
        <v>759880.43700000003</v>
      </c>
      <c r="R183" s="807">
        <v>26194801.487</v>
      </c>
      <c r="U183"/>
      <c r="V183"/>
      <c r="W183"/>
      <c r="X183"/>
      <c r="Y183"/>
      <c r="Z183"/>
      <c r="AA183"/>
      <c r="AB183"/>
      <c r="AC183"/>
    </row>
    <row r="184" spans="2:29" s="541" customFormat="1" x14ac:dyDescent="0.35">
      <c r="B184" s="558" t="s">
        <v>405</v>
      </c>
      <c r="C184" s="602" t="s">
        <v>34</v>
      </c>
      <c r="D184" s="602" t="s">
        <v>34</v>
      </c>
      <c r="E184" s="602" t="s">
        <v>34</v>
      </c>
      <c r="F184" s="602" t="s">
        <v>34</v>
      </c>
      <c r="G184" s="602" t="s">
        <v>34</v>
      </c>
      <c r="H184" s="602" t="s">
        <v>34</v>
      </c>
      <c r="I184" s="602" t="s">
        <v>34</v>
      </c>
      <c r="J184" s="602" t="s">
        <v>34</v>
      </c>
      <c r="K184" s="602" t="s">
        <v>34</v>
      </c>
      <c r="L184" s="602" t="s">
        <v>34</v>
      </c>
      <c r="M184" s="602" t="s">
        <v>34</v>
      </c>
      <c r="N184" s="602" t="s">
        <v>34</v>
      </c>
      <c r="O184" s="807">
        <v>92513.278000000006</v>
      </c>
      <c r="P184" s="807">
        <v>4489917.8020000001</v>
      </c>
      <c r="Q184" s="807">
        <v>99378.891000000003</v>
      </c>
      <c r="R184" s="807">
        <v>3924928.1839999999</v>
      </c>
      <c r="U184"/>
      <c r="V184"/>
      <c r="W184"/>
      <c r="X184"/>
      <c r="Y184"/>
      <c r="Z184"/>
      <c r="AA184"/>
      <c r="AB184"/>
      <c r="AC184"/>
    </row>
    <row r="185" spans="2:29" s="541" customFormat="1" x14ac:dyDescent="0.35">
      <c r="B185" s="558" t="s">
        <v>406</v>
      </c>
      <c r="C185" s="602" t="s">
        <v>34</v>
      </c>
      <c r="D185" s="602" t="s">
        <v>34</v>
      </c>
      <c r="E185" s="602" t="s">
        <v>34</v>
      </c>
      <c r="F185" s="602" t="s">
        <v>34</v>
      </c>
      <c r="G185" s="602" t="s">
        <v>34</v>
      </c>
      <c r="H185" s="602" t="s">
        <v>34</v>
      </c>
      <c r="I185" s="602" t="s">
        <v>34</v>
      </c>
      <c r="J185" s="602" t="s">
        <v>34</v>
      </c>
      <c r="K185" s="602" t="s">
        <v>34</v>
      </c>
      <c r="L185" s="602" t="s">
        <v>34</v>
      </c>
      <c r="M185" s="602" t="s">
        <v>34</v>
      </c>
      <c r="N185" s="602" t="s">
        <v>34</v>
      </c>
      <c r="O185" s="807">
        <v>87271.527000000002</v>
      </c>
      <c r="P185" s="807">
        <v>4417406.9859999996</v>
      </c>
      <c r="Q185" s="807">
        <v>107284.164</v>
      </c>
      <c r="R185" s="807">
        <v>4871908.8310000002</v>
      </c>
      <c r="U185"/>
      <c r="V185"/>
      <c r="W185"/>
      <c r="X185"/>
      <c r="Y185"/>
      <c r="Z185"/>
      <c r="AA185"/>
      <c r="AB185"/>
      <c r="AC185"/>
    </row>
    <row r="186" spans="2:29" x14ac:dyDescent="0.35">
      <c r="B186" s="662" t="s">
        <v>80</v>
      </c>
      <c r="C186" s="676">
        <v>1428580.03</v>
      </c>
      <c r="D186" s="676">
        <v>128325480.22</v>
      </c>
      <c r="E186" s="676">
        <v>1385722.942</v>
      </c>
      <c r="F186" s="676">
        <v>129786223.52299999</v>
      </c>
      <c r="G186" s="676">
        <v>1339625.4510000001</v>
      </c>
      <c r="H186" s="676">
        <v>130198440.86299999</v>
      </c>
      <c r="I186" s="676">
        <v>1038647.211</v>
      </c>
      <c r="J186" s="676">
        <v>112337532.89</v>
      </c>
      <c r="K186" s="676">
        <v>1056936.24</v>
      </c>
      <c r="L186" s="676">
        <v>119485543.833</v>
      </c>
      <c r="M186" s="676">
        <v>1101988.5249999999</v>
      </c>
      <c r="N186" s="676">
        <v>128161780.59299999</v>
      </c>
      <c r="O186" s="937">
        <v>1085417</v>
      </c>
      <c r="P186" s="937">
        <v>129282806.07099999</v>
      </c>
      <c r="Q186" s="937">
        <v>1038313.247</v>
      </c>
      <c r="R186" s="937">
        <v>126861199.243</v>
      </c>
    </row>
    <row r="187" spans="2:29" x14ac:dyDescent="0.35">
      <c r="B187" s="28" t="s">
        <v>24</v>
      </c>
      <c r="C187" s="108">
        <v>13368590.298</v>
      </c>
      <c r="D187" s="108">
        <v>620106814.85699999</v>
      </c>
      <c r="E187" s="108">
        <v>13801392.223999999</v>
      </c>
      <c r="F187" s="108">
        <v>652227686.222</v>
      </c>
      <c r="G187" s="108">
        <v>14917557.706</v>
      </c>
      <c r="H187" s="108">
        <v>679758326.37700009</v>
      </c>
      <c r="I187" s="108">
        <v>14088923.876</v>
      </c>
      <c r="J187" s="108">
        <v>653655782.67499995</v>
      </c>
      <c r="K187" s="108">
        <v>16125003.231000001</v>
      </c>
      <c r="L187" s="108">
        <v>727485672.99000001</v>
      </c>
      <c r="M187" s="108">
        <v>17922963.100000001</v>
      </c>
      <c r="N187" s="108">
        <v>802224301.09899998</v>
      </c>
      <c r="O187" s="601">
        <v>19001146.063999999</v>
      </c>
      <c r="P187" s="601">
        <v>849760091.40199995</v>
      </c>
      <c r="Q187" s="601">
        <v>19944269.302000001</v>
      </c>
      <c r="R187" s="601">
        <v>874339954.96700001</v>
      </c>
    </row>
    <row r="188" spans="2:29" x14ac:dyDescent="0.35">
      <c r="B188" s="706" t="s">
        <v>387</v>
      </c>
      <c r="C188" s="39"/>
    </row>
    <row r="189" spans="2:29" s="541" customFormat="1" x14ac:dyDescent="0.35">
      <c r="B189" s="706" t="s">
        <v>426</v>
      </c>
      <c r="C189" s="39"/>
      <c r="D189" s="39"/>
      <c r="E189" s="39"/>
      <c r="F189" s="39"/>
      <c r="G189" s="187"/>
      <c r="H189" s="131"/>
      <c r="I189" s="131"/>
      <c r="J189" s="131"/>
      <c r="K189" s="131"/>
      <c r="L189" s="131"/>
      <c r="M189" s="131"/>
      <c r="N189" s="131"/>
      <c r="O189" s="131"/>
      <c r="U189"/>
      <c r="V189"/>
      <c r="W189"/>
      <c r="X189"/>
      <c r="Y189"/>
      <c r="Z189"/>
      <c r="AA189"/>
      <c r="AB189"/>
      <c r="AC189"/>
    </row>
    <row r="190" spans="2:29" x14ac:dyDescent="0.35">
      <c r="B190" s="34" t="s">
        <v>29</v>
      </c>
      <c r="G190" s="39"/>
      <c r="H190" s="39"/>
      <c r="I190" s="39"/>
      <c r="J190" s="39"/>
      <c r="K190" s="39"/>
      <c r="L190" s="39"/>
      <c r="M190" s="39"/>
      <c r="N190" s="39"/>
      <c r="O190" s="39"/>
    </row>
    <row r="191" spans="2:29" ht="20.149999999999999" customHeight="1" x14ac:dyDescent="0.35">
      <c r="B191" s="34"/>
    </row>
    <row r="192" spans="2:29" x14ac:dyDescent="0.35">
      <c r="B192" s="2" t="s">
        <v>107</v>
      </c>
    </row>
    <row r="193" spans="2:29" s="39" customFormat="1" x14ac:dyDescent="0.35">
      <c r="B193" s="81" t="s">
        <v>70</v>
      </c>
      <c r="D193" s="113"/>
      <c r="P193"/>
      <c r="Q193"/>
      <c r="R193"/>
      <c r="U193"/>
      <c r="V193"/>
      <c r="W193"/>
      <c r="X193"/>
      <c r="Y193"/>
      <c r="Z193"/>
      <c r="AA193"/>
      <c r="AB193"/>
      <c r="AC193"/>
    </row>
    <row r="194" spans="2:29" s="39" customFormat="1" x14ac:dyDescent="0.35">
      <c r="B194" s="553"/>
      <c r="C194" s="955">
        <v>2017</v>
      </c>
      <c r="D194" s="955"/>
      <c r="E194" s="955">
        <v>2018</v>
      </c>
      <c r="F194" s="955"/>
      <c r="G194" s="955">
        <v>2019</v>
      </c>
      <c r="H194" s="955"/>
      <c r="I194" s="955">
        <v>2020</v>
      </c>
      <c r="J194" s="955"/>
      <c r="K194" s="955">
        <v>2021</v>
      </c>
      <c r="L194" s="955"/>
      <c r="M194" s="955">
        <v>2022</v>
      </c>
      <c r="N194" s="955"/>
      <c r="O194" s="969">
        <v>2023</v>
      </c>
      <c r="P194" s="969"/>
      <c r="Q194" s="969">
        <v>2024</v>
      </c>
      <c r="R194" s="969"/>
      <c r="U194"/>
      <c r="V194"/>
      <c r="W194"/>
      <c r="X194"/>
      <c r="Y194"/>
      <c r="Z194"/>
      <c r="AA194"/>
      <c r="AB194"/>
      <c r="AC194"/>
    </row>
    <row r="195" spans="2:29" s="39" customFormat="1" x14ac:dyDescent="0.35">
      <c r="B195" s="255"/>
      <c r="C195" s="690" t="s">
        <v>49</v>
      </c>
      <c r="D195" s="115" t="s">
        <v>71</v>
      </c>
      <c r="E195" s="690" t="s">
        <v>49</v>
      </c>
      <c r="F195" s="115" t="s">
        <v>71</v>
      </c>
      <c r="G195" s="690" t="s">
        <v>49</v>
      </c>
      <c r="H195" s="115" t="s">
        <v>71</v>
      </c>
      <c r="I195" s="690" t="s">
        <v>49</v>
      </c>
      <c r="J195" s="115" t="s">
        <v>71</v>
      </c>
      <c r="K195" s="690" t="s">
        <v>49</v>
      </c>
      <c r="L195" s="115" t="s">
        <v>71</v>
      </c>
      <c r="M195" s="690" t="s">
        <v>49</v>
      </c>
      <c r="N195" s="115" t="s">
        <v>71</v>
      </c>
      <c r="O195" s="775" t="s">
        <v>49</v>
      </c>
      <c r="P195" s="775" t="s">
        <v>71</v>
      </c>
      <c r="Q195" s="775" t="s">
        <v>49</v>
      </c>
      <c r="R195" s="775" t="s">
        <v>71</v>
      </c>
      <c r="U195"/>
      <c r="V195"/>
      <c r="W195"/>
      <c r="X195"/>
      <c r="Y195"/>
      <c r="Z195"/>
      <c r="AA195"/>
      <c r="AB195"/>
      <c r="AC195"/>
    </row>
    <row r="196" spans="2:29" s="39" customFormat="1" x14ac:dyDescent="0.35">
      <c r="B196" s="662" t="s">
        <v>72</v>
      </c>
      <c r="C196" s="166">
        <v>265380.56900000002</v>
      </c>
      <c r="D196" s="166">
        <v>14054751.574999999</v>
      </c>
      <c r="E196" s="166">
        <v>291896.77100000001</v>
      </c>
      <c r="F196" s="166">
        <v>15598510.59</v>
      </c>
      <c r="G196" s="166">
        <v>322867.65299999999</v>
      </c>
      <c r="H196" s="166">
        <v>15976208.789999999</v>
      </c>
      <c r="I196" s="166">
        <v>176079.07800000001</v>
      </c>
      <c r="J196" s="166">
        <v>8057520.2429999998</v>
      </c>
      <c r="K196" s="166">
        <v>249997.24600000001</v>
      </c>
      <c r="L196" s="166">
        <v>11275371.676999999</v>
      </c>
      <c r="M196" s="166">
        <v>381275.74099999998</v>
      </c>
      <c r="N196" s="166">
        <v>16546913.59</v>
      </c>
      <c r="O196" s="810">
        <v>454973.58600000001</v>
      </c>
      <c r="P196" s="810">
        <v>18729448.844999999</v>
      </c>
      <c r="Q196" s="810">
        <v>505611.94</v>
      </c>
      <c r="R196" s="810">
        <v>20131963.853</v>
      </c>
      <c r="U196"/>
      <c r="V196"/>
      <c r="W196"/>
      <c r="X196"/>
      <c r="Y196"/>
      <c r="Z196"/>
      <c r="AA196"/>
      <c r="AB196"/>
      <c r="AC196"/>
    </row>
    <row r="197" spans="2:29" x14ac:dyDescent="0.35">
      <c r="B197" s="558" t="s">
        <v>73</v>
      </c>
      <c r="C197" s="163">
        <v>23469.761999999999</v>
      </c>
      <c r="D197" s="163">
        <v>245676.448</v>
      </c>
      <c r="E197" s="163">
        <v>48670.731</v>
      </c>
      <c r="F197" s="163">
        <v>722260.79299999995</v>
      </c>
      <c r="G197" s="163">
        <v>80170.725999999995</v>
      </c>
      <c r="H197" s="163">
        <v>1237045.9839999999</v>
      </c>
      <c r="I197" s="163">
        <v>68576.244000000006</v>
      </c>
      <c r="J197" s="163">
        <v>1144266.6569999999</v>
      </c>
      <c r="K197" s="163">
        <v>133851.05900000001</v>
      </c>
      <c r="L197" s="163">
        <v>2892646.2659999998</v>
      </c>
      <c r="M197" s="163">
        <v>241556.79699999999</v>
      </c>
      <c r="N197" s="163">
        <v>5505689.3650000002</v>
      </c>
      <c r="O197" s="807">
        <v>312887.83</v>
      </c>
      <c r="P197" s="807">
        <v>7546959.7580000004</v>
      </c>
      <c r="Q197" s="807">
        <v>384018.22700000001</v>
      </c>
      <c r="R197" s="807">
        <v>9878765.0810000002</v>
      </c>
    </row>
    <row r="198" spans="2:29" x14ac:dyDescent="0.35">
      <c r="B198" s="578" t="s">
        <v>74</v>
      </c>
      <c r="C198" s="163">
        <v>127.93300000000001</v>
      </c>
      <c r="D198" s="163">
        <v>8814.8189999999995</v>
      </c>
      <c r="E198" s="163">
        <v>395.90199999999999</v>
      </c>
      <c r="F198" s="163">
        <v>8623.56</v>
      </c>
      <c r="G198" s="163">
        <v>2303.9920000000002</v>
      </c>
      <c r="H198" s="163">
        <v>49074.656999999999</v>
      </c>
      <c r="I198" s="163">
        <v>1814.27</v>
      </c>
      <c r="J198" s="163">
        <v>40311.794000000002</v>
      </c>
      <c r="K198" s="163">
        <v>5841.7139999999999</v>
      </c>
      <c r="L198" s="163">
        <v>146345.09299999999</v>
      </c>
      <c r="M198" s="163">
        <v>21166.010999999999</v>
      </c>
      <c r="N198" s="163">
        <v>522762.65899999999</v>
      </c>
      <c r="O198" s="807">
        <v>42652.368000000002</v>
      </c>
      <c r="P198" s="807">
        <v>1102437.2120000001</v>
      </c>
      <c r="Q198" s="807">
        <v>67031.057000000001</v>
      </c>
      <c r="R198" s="807">
        <v>1790444.513</v>
      </c>
    </row>
    <row r="199" spans="2:29" x14ac:dyDescent="0.35">
      <c r="B199" s="662" t="s">
        <v>383</v>
      </c>
      <c r="C199" s="164">
        <v>14946.718000000001</v>
      </c>
      <c r="D199" s="164">
        <v>997501.63500000001</v>
      </c>
      <c r="E199" s="164">
        <v>23525.433000000001</v>
      </c>
      <c r="F199" s="164">
        <v>1560422.8160000001</v>
      </c>
      <c r="G199" s="164">
        <v>40669.228999999999</v>
      </c>
      <c r="H199" s="164">
        <v>1720388.706</v>
      </c>
      <c r="I199" s="164">
        <v>72525.558999999994</v>
      </c>
      <c r="J199" s="164">
        <v>1902143.8559999999</v>
      </c>
      <c r="K199" s="164">
        <v>12518.620999999999</v>
      </c>
      <c r="L199" s="164">
        <v>1373514.895</v>
      </c>
      <c r="M199" s="164">
        <v>12808.692999999999</v>
      </c>
      <c r="N199" s="164">
        <v>2253959.0639999998</v>
      </c>
      <c r="O199" s="811">
        <v>5996.4650000000001</v>
      </c>
      <c r="P199" s="811">
        <v>1596342.669</v>
      </c>
      <c r="Q199" s="811">
        <v>6444.7190000000001</v>
      </c>
      <c r="R199" s="811">
        <v>1562126.1669999999</v>
      </c>
    </row>
    <row r="200" spans="2:29" x14ac:dyDescent="0.35">
      <c r="B200" s="673" t="s">
        <v>384</v>
      </c>
      <c r="C200" s="164">
        <v>226008.174</v>
      </c>
      <c r="D200" s="164">
        <v>14111205.007999999</v>
      </c>
      <c r="E200" s="164">
        <v>348484.21100000001</v>
      </c>
      <c r="F200" s="164">
        <v>19874755.164999999</v>
      </c>
      <c r="G200" s="164">
        <v>407267.65899999999</v>
      </c>
      <c r="H200" s="164">
        <v>23039319.105</v>
      </c>
      <c r="I200" s="164">
        <v>411484.53399999999</v>
      </c>
      <c r="J200" s="164">
        <v>20270943.017000001</v>
      </c>
      <c r="K200" s="164">
        <v>576746.18799999997</v>
      </c>
      <c r="L200" s="164">
        <v>26927351.508000001</v>
      </c>
      <c r="M200" s="164">
        <v>741627.98600000003</v>
      </c>
      <c r="N200" s="164">
        <v>34207804.770000003</v>
      </c>
      <c r="O200" s="811">
        <v>947902.66700000002</v>
      </c>
      <c r="P200" s="811">
        <v>43380208.219999999</v>
      </c>
      <c r="Q200" s="811">
        <v>1152669.6229999999</v>
      </c>
      <c r="R200" s="811">
        <v>50775890.814000003</v>
      </c>
    </row>
    <row r="201" spans="2:29" x14ac:dyDescent="0.35">
      <c r="B201" s="558" t="s">
        <v>399</v>
      </c>
      <c r="C201" s="165" t="s">
        <v>34</v>
      </c>
      <c r="D201" s="165" t="s">
        <v>34</v>
      </c>
      <c r="E201" s="165" t="s">
        <v>34</v>
      </c>
      <c r="F201" s="165" t="s">
        <v>34</v>
      </c>
      <c r="G201" s="165" t="s">
        <v>34</v>
      </c>
      <c r="H201" s="165" t="s">
        <v>34</v>
      </c>
      <c r="I201" s="165" t="s">
        <v>34</v>
      </c>
      <c r="J201" s="165" t="s">
        <v>34</v>
      </c>
      <c r="K201" s="163">
        <v>98169.039000000004</v>
      </c>
      <c r="L201" s="163">
        <v>10481607.886</v>
      </c>
      <c r="M201" s="163">
        <v>185050.91699999999</v>
      </c>
      <c r="N201" s="163">
        <v>18794014.642000001</v>
      </c>
      <c r="O201" s="807">
        <v>260435.079</v>
      </c>
      <c r="P201" s="807">
        <v>24772933.155999999</v>
      </c>
      <c r="Q201" s="807">
        <v>199577.38399999999</v>
      </c>
      <c r="R201" s="807">
        <v>24084295.822999999</v>
      </c>
    </row>
    <row r="202" spans="2:29" s="541" customFormat="1" x14ac:dyDescent="0.35">
      <c r="B202" s="558" t="s">
        <v>400</v>
      </c>
      <c r="C202" s="602" t="s">
        <v>34</v>
      </c>
      <c r="D202" s="602" t="s">
        <v>34</v>
      </c>
      <c r="E202" s="602" t="s">
        <v>34</v>
      </c>
      <c r="F202" s="602" t="s">
        <v>34</v>
      </c>
      <c r="G202" s="602" t="s">
        <v>34</v>
      </c>
      <c r="H202" s="602" t="s">
        <v>34</v>
      </c>
      <c r="I202" s="602" t="s">
        <v>34</v>
      </c>
      <c r="J202" s="602" t="s">
        <v>34</v>
      </c>
      <c r="K202" s="602" t="s">
        <v>34</v>
      </c>
      <c r="L202" s="602" t="s">
        <v>34</v>
      </c>
      <c r="M202" s="602" t="s">
        <v>34</v>
      </c>
      <c r="N202" s="602" t="s">
        <v>34</v>
      </c>
      <c r="O202" s="807">
        <v>69020.445000000007</v>
      </c>
      <c r="P202" s="807">
        <v>1780570.449</v>
      </c>
      <c r="Q202" s="807">
        <v>203682.30799999999</v>
      </c>
      <c r="R202" s="807">
        <v>7066773.7869999995</v>
      </c>
      <c r="U202"/>
      <c r="V202"/>
      <c r="W202"/>
      <c r="X202"/>
      <c r="Y202"/>
      <c r="Z202"/>
      <c r="AA202"/>
      <c r="AB202"/>
      <c r="AC202"/>
    </row>
    <row r="203" spans="2:29" x14ac:dyDescent="0.35">
      <c r="B203" s="558" t="s">
        <v>401</v>
      </c>
      <c r="C203" s="165" t="s">
        <v>34</v>
      </c>
      <c r="D203" s="165" t="s">
        <v>34</v>
      </c>
      <c r="E203" s="165" t="s">
        <v>34</v>
      </c>
      <c r="F203" s="165" t="s">
        <v>34</v>
      </c>
      <c r="G203" s="165" t="s">
        <v>34</v>
      </c>
      <c r="H203" s="165" t="s">
        <v>34</v>
      </c>
      <c r="I203" s="165" t="s">
        <v>34</v>
      </c>
      <c r="J203" s="165" t="s">
        <v>34</v>
      </c>
      <c r="K203" s="163">
        <v>46619.158000000003</v>
      </c>
      <c r="L203" s="163">
        <v>2756879.9989999998</v>
      </c>
      <c r="M203" s="163">
        <v>54423.512999999999</v>
      </c>
      <c r="N203" s="163">
        <v>1665215.987</v>
      </c>
      <c r="O203" s="807">
        <v>128650.14599999999</v>
      </c>
      <c r="P203" s="807">
        <v>3734638.2829999998</v>
      </c>
      <c r="Q203" s="807">
        <v>112503.182</v>
      </c>
      <c r="R203" s="807">
        <v>3517632.0520000001</v>
      </c>
    </row>
    <row r="204" spans="2:29" x14ac:dyDescent="0.35">
      <c r="B204" s="558" t="s">
        <v>402</v>
      </c>
      <c r="C204" s="165" t="s">
        <v>34</v>
      </c>
      <c r="D204" s="165" t="s">
        <v>34</v>
      </c>
      <c r="E204" s="165" t="s">
        <v>34</v>
      </c>
      <c r="F204" s="165" t="s">
        <v>34</v>
      </c>
      <c r="G204" s="165" t="s">
        <v>34</v>
      </c>
      <c r="H204" s="165" t="s">
        <v>34</v>
      </c>
      <c r="I204" s="165" t="s">
        <v>34</v>
      </c>
      <c r="J204" s="165" t="s">
        <v>34</v>
      </c>
      <c r="K204" s="163">
        <v>431957.99099999998</v>
      </c>
      <c r="L204" s="163">
        <v>13688863.623</v>
      </c>
      <c r="M204" s="163">
        <v>502153.55599999998</v>
      </c>
      <c r="N204" s="163">
        <v>13748574.141000001</v>
      </c>
      <c r="O204" s="807">
        <v>489796.99699999997</v>
      </c>
      <c r="P204" s="807">
        <v>13092066.332</v>
      </c>
      <c r="Q204" s="807">
        <v>636906.74899999995</v>
      </c>
      <c r="R204" s="807">
        <v>16107189.152000001</v>
      </c>
    </row>
    <row r="205" spans="2:29" s="541" customFormat="1" x14ac:dyDescent="0.35">
      <c r="B205" s="558" t="s">
        <v>379</v>
      </c>
      <c r="C205" s="602" t="s">
        <v>34</v>
      </c>
      <c r="D205" s="602" t="s">
        <v>34</v>
      </c>
      <c r="E205" s="602" t="s">
        <v>34</v>
      </c>
      <c r="F205" s="602" t="s">
        <v>34</v>
      </c>
      <c r="G205" s="602" t="s">
        <v>34</v>
      </c>
      <c r="H205" s="602" t="s">
        <v>34</v>
      </c>
      <c r="I205" s="602" t="s">
        <v>34</v>
      </c>
      <c r="J205" s="602" t="s">
        <v>34</v>
      </c>
      <c r="K205" s="602" t="s">
        <v>34</v>
      </c>
      <c r="L205" s="602" t="s">
        <v>34</v>
      </c>
      <c r="M205" s="602" t="s">
        <v>34</v>
      </c>
      <c r="N205" s="602" t="s">
        <v>34</v>
      </c>
      <c r="O205" s="807">
        <v>148521.12400000001</v>
      </c>
      <c r="P205" s="807">
        <v>4384120.9800000004</v>
      </c>
      <c r="Q205" s="807">
        <v>236873.36300000001</v>
      </c>
      <c r="R205" s="807">
        <v>6178506.6919999998</v>
      </c>
      <c r="U205"/>
      <c r="V205"/>
      <c r="W205"/>
      <c r="X205"/>
      <c r="Y205"/>
      <c r="Z205"/>
      <c r="AA205"/>
      <c r="AB205"/>
      <c r="AC205"/>
    </row>
    <row r="206" spans="2:29" s="541" customFormat="1" x14ac:dyDescent="0.35">
      <c r="B206" s="558" t="s">
        <v>405</v>
      </c>
      <c r="C206" s="602" t="s">
        <v>34</v>
      </c>
      <c r="D206" s="602" t="s">
        <v>34</v>
      </c>
      <c r="E206" s="602" t="s">
        <v>34</v>
      </c>
      <c r="F206" s="602" t="s">
        <v>34</v>
      </c>
      <c r="G206" s="602" t="s">
        <v>34</v>
      </c>
      <c r="H206" s="602" t="s">
        <v>34</v>
      </c>
      <c r="I206" s="602" t="s">
        <v>34</v>
      </c>
      <c r="J206" s="602" t="s">
        <v>34</v>
      </c>
      <c r="K206" s="602" t="s">
        <v>34</v>
      </c>
      <c r="L206" s="602" t="s">
        <v>34</v>
      </c>
      <c r="M206" s="602" t="s">
        <v>34</v>
      </c>
      <c r="N206" s="602" t="s">
        <v>34</v>
      </c>
      <c r="O206" s="807">
        <v>153535.32</v>
      </c>
      <c r="P206" s="807">
        <v>4223461.2589999996</v>
      </c>
      <c r="Q206" s="807">
        <v>151157.61600000001</v>
      </c>
      <c r="R206" s="807">
        <v>3797630.7089999998</v>
      </c>
      <c r="U206"/>
      <c r="V206"/>
      <c r="W206"/>
      <c r="X206"/>
      <c r="Y206"/>
      <c r="Z206"/>
      <c r="AA206"/>
      <c r="AB206"/>
      <c r="AC206"/>
    </row>
    <row r="207" spans="2:29" s="541" customFormat="1" x14ac:dyDescent="0.35">
      <c r="B207" s="558" t="s">
        <v>406</v>
      </c>
      <c r="C207" s="602" t="s">
        <v>34</v>
      </c>
      <c r="D207" s="602" t="s">
        <v>34</v>
      </c>
      <c r="E207" s="602" t="s">
        <v>34</v>
      </c>
      <c r="F207" s="602" t="s">
        <v>34</v>
      </c>
      <c r="G207" s="602" t="s">
        <v>34</v>
      </c>
      <c r="H207" s="602" t="s">
        <v>34</v>
      </c>
      <c r="I207" s="602" t="s">
        <v>34</v>
      </c>
      <c r="J207" s="602" t="s">
        <v>34</v>
      </c>
      <c r="K207" s="602" t="s">
        <v>34</v>
      </c>
      <c r="L207" s="602" t="s">
        <v>34</v>
      </c>
      <c r="M207" s="602" t="s">
        <v>34</v>
      </c>
      <c r="N207" s="602" t="s">
        <v>34</v>
      </c>
      <c r="O207" s="807">
        <v>187740.55300000001</v>
      </c>
      <c r="P207" s="807">
        <v>4484484.0930000003</v>
      </c>
      <c r="Q207" s="807">
        <v>248875.76699999999</v>
      </c>
      <c r="R207" s="807">
        <v>6131051.591</v>
      </c>
      <c r="U207"/>
      <c r="V207"/>
      <c r="W207"/>
      <c r="X207"/>
      <c r="Y207"/>
      <c r="Z207"/>
      <c r="AA207"/>
      <c r="AB207"/>
      <c r="AC207"/>
    </row>
    <row r="208" spans="2:29" x14ac:dyDescent="0.35">
      <c r="B208" s="662" t="s">
        <v>80</v>
      </c>
      <c r="C208" s="166">
        <v>32304.449000000001</v>
      </c>
      <c r="D208" s="166">
        <v>3566807.5839999998</v>
      </c>
      <c r="E208" s="166">
        <v>32451.57</v>
      </c>
      <c r="F208" s="166">
        <v>3686664.673</v>
      </c>
      <c r="G208" s="166">
        <v>31168.706999999999</v>
      </c>
      <c r="H208" s="166">
        <v>3539892.2560000001</v>
      </c>
      <c r="I208" s="166">
        <v>14105.501</v>
      </c>
      <c r="J208" s="166">
        <v>1816110.1059999999</v>
      </c>
      <c r="K208" s="166">
        <v>16369.964</v>
      </c>
      <c r="L208" s="166">
        <v>2230207.37</v>
      </c>
      <c r="M208" s="166">
        <v>20374.433000000001</v>
      </c>
      <c r="N208" s="166">
        <v>2660348.557</v>
      </c>
      <c r="O208" s="943">
        <v>19954.61</v>
      </c>
      <c r="P208" s="943">
        <v>2875116.7310000001</v>
      </c>
      <c r="Q208" s="943">
        <v>18771.481</v>
      </c>
      <c r="R208" s="943">
        <v>2951210.3560000001</v>
      </c>
    </row>
    <row r="209" spans="2:19" x14ac:dyDescent="0.35">
      <c r="B209" s="28" t="s">
        <v>24</v>
      </c>
      <c r="C209" s="108">
        <v>538639.91</v>
      </c>
      <c r="D209" s="108">
        <v>32730265.801999997</v>
      </c>
      <c r="E209" s="108">
        <v>696357.98499999999</v>
      </c>
      <c r="F209" s="108">
        <v>40720353.243999995</v>
      </c>
      <c r="G209" s="108">
        <v>801973.24800000002</v>
      </c>
      <c r="H209" s="108">
        <v>44275808.856999993</v>
      </c>
      <c r="I209" s="108">
        <v>674194.67200000002</v>
      </c>
      <c r="J209" s="108">
        <v>32046717.221999999</v>
      </c>
      <c r="K209" s="108">
        <v>855632.01899999997</v>
      </c>
      <c r="L209" s="108">
        <v>41806445.449999996</v>
      </c>
      <c r="M209" s="108">
        <v>1156086.8529999999</v>
      </c>
      <c r="N209" s="108">
        <v>55669025.980999999</v>
      </c>
      <c r="O209" s="601">
        <v>1428827.328</v>
      </c>
      <c r="P209" s="601">
        <v>66581116.465000004</v>
      </c>
      <c r="Q209" s="601">
        <v>1683497.763</v>
      </c>
      <c r="R209" s="601">
        <v>75421191.189999998</v>
      </c>
    </row>
    <row r="210" spans="2:19" x14ac:dyDescent="0.35">
      <c r="B210" s="706" t="s">
        <v>387</v>
      </c>
      <c r="C210" s="39"/>
    </row>
    <row r="211" spans="2:19" s="541" customFormat="1" x14ac:dyDescent="0.35">
      <c r="B211" s="706" t="s">
        <v>426</v>
      </c>
      <c r="C211" s="39"/>
      <c r="D211" s="39"/>
      <c r="E211" s="39"/>
      <c r="F211" s="39"/>
      <c r="G211" s="187"/>
      <c r="H211" s="131"/>
      <c r="I211" s="131"/>
      <c r="J211" s="131"/>
      <c r="K211" s="131"/>
      <c r="L211" s="131"/>
      <c r="M211" s="131"/>
      <c r="N211" s="131"/>
      <c r="O211" s="131"/>
    </row>
    <row r="212" spans="2:19" x14ac:dyDescent="0.35">
      <c r="B212" s="34" t="s">
        <v>29</v>
      </c>
      <c r="G212" s="39"/>
      <c r="H212" s="39"/>
      <c r="I212" s="39"/>
      <c r="J212" s="39"/>
      <c r="K212" s="39"/>
      <c r="L212" s="39"/>
      <c r="M212" s="39"/>
      <c r="N212" s="39"/>
      <c r="O212" s="39"/>
    </row>
    <row r="213" spans="2:19" ht="20.149999999999999" customHeight="1" x14ac:dyDescent="0.35">
      <c r="B213" s="34"/>
    </row>
    <row r="214" spans="2:19" x14ac:dyDescent="0.35">
      <c r="B214" s="2" t="s">
        <v>108</v>
      </c>
      <c r="R214" s="954" t="s">
        <v>2</v>
      </c>
      <c r="S214" s="954"/>
    </row>
    <row r="215" spans="2:19" s="39" customFormat="1" x14ac:dyDescent="0.35">
      <c r="B215" s="81" t="s">
        <v>109</v>
      </c>
      <c r="D215" s="113"/>
    </row>
    <row r="216" spans="2:19" s="39" customFormat="1" x14ac:dyDescent="0.35">
      <c r="B216" s="553"/>
      <c r="C216" s="955">
        <v>2017</v>
      </c>
      <c r="D216" s="955"/>
      <c r="E216" s="955">
        <v>2018</v>
      </c>
      <c r="F216" s="955"/>
      <c r="G216" s="955">
        <v>2019</v>
      </c>
      <c r="H216" s="955"/>
      <c r="I216" s="955">
        <v>2020</v>
      </c>
      <c r="J216" s="955"/>
      <c r="K216" s="955">
        <v>2021</v>
      </c>
      <c r="L216" s="955"/>
      <c r="M216" s="955">
        <v>2022</v>
      </c>
      <c r="N216" s="955"/>
      <c r="O216" s="971">
        <v>2023</v>
      </c>
      <c r="P216" s="971"/>
      <c r="Q216" s="971">
        <v>2024</v>
      </c>
      <c r="R216" s="971"/>
    </row>
    <row r="217" spans="2:19" s="39" customFormat="1" x14ac:dyDescent="0.35">
      <c r="B217" s="255"/>
      <c r="C217" s="690" t="s">
        <v>49</v>
      </c>
      <c r="D217" s="115" t="s">
        <v>71</v>
      </c>
      <c r="E217" s="690" t="s">
        <v>49</v>
      </c>
      <c r="F217" s="115" t="s">
        <v>71</v>
      </c>
      <c r="G217" s="690" t="s">
        <v>49</v>
      </c>
      <c r="H217" s="115" t="s">
        <v>71</v>
      </c>
      <c r="I217" s="690" t="s">
        <v>49</v>
      </c>
      <c r="J217" s="115" t="s">
        <v>71</v>
      </c>
      <c r="K217" s="690" t="s">
        <v>49</v>
      </c>
      <c r="L217" s="115" t="s">
        <v>71</v>
      </c>
      <c r="M217" s="690" t="s">
        <v>49</v>
      </c>
      <c r="N217" s="115" t="s">
        <v>71</v>
      </c>
      <c r="O217" s="812" t="s">
        <v>49</v>
      </c>
      <c r="P217" s="775" t="s">
        <v>71</v>
      </c>
      <c r="Q217" s="812" t="s">
        <v>49</v>
      </c>
      <c r="R217" s="775" t="s">
        <v>71</v>
      </c>
    </row>
    <row r="218" spans="2:19" x14ac:dyDescent="0.35">
      <c r="B218" s="662" t="s">
        <v>72</v>
      </c>
      <c r="C218" s="166">
        <v>58893.868999999999</v>
      </c>
      <c r="D218" s="166">
        <v>5063632.875</v>
      </c>
      <c r="E218" s="166">
        <v>66268.948000000004</v>
      </c>
      <c r="F218" s="166">
        <v>5617641.9289999995</v>
      </c>
      <c r="G218" s="166">
        <v>74703.956999999995</v>
      </c>
      <c r="H218" s="166">
        <v>5896871.2450000001</v>
      </c>
      <c r="I218" s="166">
        <v>39114.266000000003</v>
      </c>
      <c r="J218" s="166">
        <v>2287717.4589999998</v>
      </c>
      <c r="K218" s="166">
        <v>73474.452000000005</v>
      </c>
      <c r="L218" s="166">
        <v>3529482.969</v>
      </c>
      <c r="M218" s="166">
        <v>146850.92800000001</v>
      </c>
      <c r="N218" s="166">
        <v>6797134.7769999998</v>
      </c>
      <c r="O218" s="810">
        <v>196651.31200000001</v>
      </c>
      <c r="P218" s="810">
        <v>8599646.9780000001</v>
      </c>
      <c r="Q218" s="810">
        <v>230341.196</v>
      </c>
      <c r="R218" s="810">
        <v>9628023.2369999997</v>
      </c>
    </row>
    <row r="219" spans="2:19" x14ac:dyDescent="0.35">
      <c r="B219" s="558" t="s">
        <v>73</v>
      </c>
      <c r="C219" s="163">
        <v>2662.1410000000001</v>
      </c>
      <c r="D219" s="163">
        <v>28048.873</v>
      </c>
      <c r="E219" s="163">
        <v>4536.2449999999999</v>
      </c>
      <c r="F219" s="163">
        <v>57551.786999999997</v>
      </c>
      <c r="G219" s="163">
        <v>8220.9650000000001</v>
      </c>
      <c r="H219" s="163">
        <v>108404.121</v>
      </c>
      <c r="I219" s="163">
        <v>9561.5470000000005</v>
      </c>
      <c r="J219" s="163">
        <v>133251.09400000001</v>
      </c>
      <c r="K219" s="163">
        <v>31855.300999999999</v>
      </c>
      <c r="L219" s="163">
        <v>494912.614</v>
      </c>
      <c r="M219" s="163">
        <v>79561.567999999999</v>
      </c>
      <c r="N219" s="163">
        <v>1340434.645</v>
      </c>
      <c r="O219" s="807">
        <v>122124.95699999999</v>
      </c>
      <c r="P219" s="807">
        <v>2238575.1570000001</v>
      </c>
      <c r="Q219" s="807">
        <v>159518.91699999999</v>
      </c>
      <c r="R219" s="807">
        <v>3303779.165</v>
      </c>
    </row>
    <row r="220" spans="2:19" x14ac:dyDescent="0.35">
      <c r="B220" s="578" t="s">
        <v>74</v>
      </c>
      <c r="C220" s="163">
        <v>28.302</v>
      </c>
      <c r="D220" s="163">
        <v>896.99699999999996</v>
      </c>
      <c r="E220" s="163">
        <v>53.887999999999998</v>
      </c>
      <c r="F220" s="163">
        <v>1299.4290000000001</v>
      </c>
      <c r="G220" s="163">
        <v>331.45499999999998</v>
      </c>
      <c r="H220" s="163">
        <v>7620.3819999999996</v>
      </c>
      <c r="I220" s="163">
        <v>346.50599999999997</v>
      </c>
      <c r="J220" s="163">
        <v>7055.6229999999996</v>
      </c>
      <c r="K220" s="163">
        <v>3262.7840000000001</v>
      </c>
      <c r="L220" s="163">
        <v>59790.116000000002</v>
      </c>
      <c r="M220" s="163">
        <v>15434.223</v>
      </c>
      <c r="N220" s="163">
        <v>281775.908</v>
      </c>
      <c r="O220" s="807">
        <v>33685.932999999997</v>
      </c>
      <c r="P220" s="807">
        <v>663022.39099999995</v>
      </c>
      <c r="Q220" s="807">
        <v>55101.491999999998</v>
      </c>
      <c r="R220" s="807">
        <v>1202527.186</v>
      </c>
    </row>
    <row r="221" spans="2:19" x14ac:dyDescent="0.35">
      <c r="B221" s="662" t="s">
        <v>383</v>
      </c>
      <c r="C221" s="164">
        <v>7538.1220000000003</v>
      </c>
      <c r="D221" s="164">
        <v>557733.995</v>
      </c>
      <c r="E221" s="164">
        <v>4602.9089999999997</v>
      </c>
      <c r="F221" s="164">
        <v>429011.30200000003</v>
      </c>
      <c r="G221" s="164">
        <v>1622.461</v>
      </c>
      <c r="H221" s="164">
        <v>345454.03200000001</v>
      </c>
      <c r="I221" s="164">
        <v>1345.4829999999999</v>
      </c>
      <c r="J221" s="164">
        <v>236814.66699999999</v>
      </c>
      <c r="K221" s="164">
        <v>8175.7969999999996</v>
      </c>
      <c r="L221" s="164">
        <v>1081156.595</v>
      </c>
      <c r="M221" s="164">
        <v>5370.05</v>
      </c>
      <c r="N221" s="164">
        <v>1481076.409</v>
      </c>
      <c r="O221" s="811">
        <v>7671.4080000000004</v>
      </c>
      <c r="P221" s="811">
        <v>2056659.3870000001</v>
      </c>
      <c r="Q221" s="811">
        <v>7432.1329999999998</v>
      </c>
      <c r="R221" s="811">
        <v>2014443.0190000001</v>
      </c>
    </row>
    <row r="222" spans="2:19" x14ac:dyDescent="0.35">
      <c r="B222" s="673" t="s">
        <v>384</v>
      </c>
      <c r="C222" s="164">
        <v>68297.995999999999</v>
      </c>
      <c r="D222" s="164">
        <v>3147704.4029999999</v>
      </c>
      <c r="E222" s="164">
        <v>28970.512999999999</v>
      </c>
      <c r="F222" s="164">
        <v>2272538.4920000001</v>
      </c>
      <c r="G222" s="164">
        <v>59890.866000000002</v>
      </c>
      <c r="H222" s="164">
        <v>2720096.6179999998</v>
      </c>
      <c r="I222" s="164">
        <v>101400.893</v>
      </c>
      <c r="J222" s="164">
        <v>4163611.875</v>
      </c>
      <c r="K222" s="164">
        <v>139673.97</v>
      </c>
      <c r="L222" s="164">
        <v>7943989.6629999997</v>
      </c>
      <c r="M222" s="164">
        <v>148815.06899999999</v>
      </c>
      <c r="N222" s="164">
        <v>10567433.092</v>
      </c>
      <c r="O222" s="811">
        <v>156370.372</v>
      </c>
      <c r="P222" s="811">
        <v>11599644.617000001</v>
      </c>
      <c r="Q222" s="811">
        <v>173937.45499999999</v>
      </c>
      <c r="R222" s="811">
        <v>11940529.942</v>
      </c>
    </row>
    <row r="223" spans="2:19" x14ac:dyDescent="0.35">
      <c r="B223" s="558" t="s">
        <v>399</v>
      </c>
      <c r="C223" s="165" t="s">
        <v>34</v>
      </c>
      <c r="D223" s="165" t="s">
        <v>34</v>
      </c>
      <c r="E223" s="165" t="s">
        <v>34</v>
      </c>
      <c r="F223" s="165" t="s">
        <v>34</v>
      </c>
      <c r="G223" s="165" t="s">
        <v>34</v>
      </c>
      <c r="H223" s="165" t="s">
        <v>34</v>
      </c>
      <c r="I223" s="165" t="s">
        <v>34</v>
      </c>
      <c r="J223" s="165" t="s">
        <v>34</v>
      </c>
      <c r="K223" s="163">
        <v>27534.138999999999</v>
      </c>
      <c r="L223" s="163">
        <v>2555920.89</v>
      </c>
      <c r="M223" s="163">
        <v>40861.000999999997</v>
      </c>
      <c r="N223" s="163">
        <v>4963498.3210000005</v>
      </c>
      <c r="O223" s="807">
        <v>44226.256000000001</v>
      </c>
      <c r="P223" s="807">
        <v>5494408.648</v>
      </c>
      <c r="Q223" s="807">
        <v>39405.036</v>
      </c>
      <c r="R223" s="807">
        <v>5301978.523</v>
      </c>
    </row>
    <row r="224" spans="2:19" s="541" customFormat="1" x14ac:dyDescent="0.35">
      <c r="B224" s="558" t="s">
        <v>400</v>
      </c>
      <c r="C224" s="602" t="s">
        <v>34</v>
      </c>
      <c r="D224" s="602" t="s">
        <v>34</v>
      </c>
      <c r="E224" s="602" t="s">
        <v>34</v>
      </c>
      <c r="F224" s="602" t="s">
        <v>34</v>
      </c>
      <c r="G224" s="602" t="s">
        <v>34</v>
      </c>
      <c r="H224" s="602" t="s">
        <v>34</v>
      </c>
      <c r="I224" s="602" t="s">
        <v>34</v>
      </c>
      <c r="J224" s="602" t="s">
        <v>34</v>
      </c>
      <c r="K224" s="602" t="s">
        <v>34</v>
      </c>
      <c r="L224" s="602" t="s">
        <v>34</v>
      </c>
      <c r="M224" s="602" t="s">
        <v>34</v>
      </c>
      <c r="N224" s="602" t="s">
        <v>34</v>
      </c>
      <c r="O224" s="807">
        <v>9351.4560000000001</v>
      </c>
      <c r="P224" s="807">
        <v>400307.57199999999</v>
      </c>
      <c r="Q224" s="807">
        <v>14545.433999999999</v>
      </c>
      <c r="R224" s="807">
        <v>801353.58</v>
      </c>
    </row>
    <row r="225" spans="2:23" x14ac:dyDescent="0.35">
      <c r="B225" s="558" t="s">
        <v>401</v>
      </c>
      <c r="C225" s="165" t="s">
        <v>34</v>
      </c>
      <c r="D225" s="165" t="s">
        <v>34</v>
      </c>
      <c r="E225" s="165" t="s">
        <v>34</v>
      </c>
      <c r="F225" s="165" t="s">
        <v>34</v>
      </c>
      <c r="G225" s="165" t="s">
        <v>34</v>
      </c>
      <c r="H225" s="165" t="s">
        <v>34</v>
      </c>
      <c r="I225" s="165" t="s">
        <v>34</v>
      </c>
      <c r="J225" s="165" t="s">
        <v>34</v>
      </c>
      <c r="K225" s="163">
        <v>8574.1380000000008</v>
      </c>
      <c r="L225" s="163">
        <v>713307.30299999996</v>
      </c>
      <c r="M225" s="163">
        <v>8973.0830000000005</v>
      </c>
      <c r="N225" s="163">
        <v>444517.76199999999</v>
      </c>
      <c r="O225" s="807">
        <v>11007.686</v>
      </c>
      <c r="P225" s="807">
        <v>662547.924</v>
      </c>
      <c r="Q225" s="807">
        <v>11017.960999999999</v>
      </c>
      <c r="R225" s="807">
        <v>587004.08400000003</v>
      </c>
    </row>
    <row r="226" spans="2:23" x14ac:dyDescent="0.35">
      <c r="B226" s="558" t="s">
        <v>402</v>
      </c>
      <c r="C226" s="165" t="s">
        <v>34</v>
      </c>
      <c r="D226" s="165" t="s">
        <v>34</v>
      </c>
      <c r="E226" s="165" t="s">
        <v>34</v>
      </c>
      <c r="F226" s="165" t="s">
        <v>34</v>
      </c>
      <c r="G226" s="165" t="s">
        <v>34</v>
      </c>
      <c r="H226" s="165" t="s">
        <v>34</v>
      </c>
      <c r="I226" s="165" t="s">
        <v>34</v>
      </c>
      <c r="J226" s="165" t="s">
        <v>34</v>
      </c>
      <c r="K226" s="163">
        <v>103565.693</v>
      </c>
      <c r="L226" s="163">
        <v>4674761.47</v>
      </c>
      <c r="M226" s="163">
        <v>98980.985000000001</v>
      </c>
      <c r="N226" s="163">
        <v>5159417.0089999996</v>
      </c>
      <c r="O226" s="807">
        <v>91784.974000000002</v>
      </c>
      <c r="P226" s="807">
        <v>5042380.4730000002</v>
      </c>
      <c r="Q226" s="807">
        <v>108969.024</v>
      </c>
      <c r="R226" s="807">
        <v>5250193.7549999999</v>
      </c>
    </row>
    <row r="227" spans="2:23" s="541" customFormat="1" x14ac:dyDescent="0.35">
      <c r="B227" s="558" t="s">
        <v>379</v>
      </c>
      <c r="C227" s="602" t="s">
        <v>34</v>
      </c>
      <c r="D227" s="602" t="s">
        <v>34</v>
      </c>
      <c r="E227" s="602" t="s">
        <v>34</v>
      </c>
      <c r="F227" s="602" t="s">
        <v>34</v>
      </c>
      <c r="G227" s="602" t="s">
        <v>34</v>
      </c>
      <c r="H227" s="602" t="s">
        <v>34</v>
      </c>
      <c r="I227" s="602" t="s">
        <v>34</v>
      </c>
      <c r="J227" s="602" t="s">
        <v>34</v>
      </c>
      <c r="K227" s="602" t="s">
        <v>34</v>
      </c>
      <c r="L227" s="602" t="s">
        <v>34</v>
      </c>
      <c r="M227" s="602" t="s">
        <v>34</v>
      </c>
      <c r="N227" s="602" t="s">
        <v>34</v>
      </c>
      <c r="O227" s="807">
        <v>24485.94</v>
      </c>
      <c r="P227" s="807">
        <v>1249522.8389999999</v>
      </c>
      <c r="Q227" s="807">
        <v>35268.186000000002</v>
      </c>
      <c r="R227" s="807">
        <v>1567358.02</v>
      </c>
      <c r="U227"/>
      <c r="V227"/>
      <c r="W227"/>
    </row>
    <row r="228" spans="2:23" s="541" customFormat="1" x14ac:dyDescent="0.35">
      <c r="B228" s="558" t="s">
        <v>411</v>
      </c>
      <c r="C228" s="602" t="s">
        <v>34</v>
      </c>
      <c r="D228" s="602" t="s">
        <v>34</v>
      </c>
      <c r="E228" s="602" t="s">
        <v>34</v>
      </c>
      <c r="F228" s="602" t="s">
        <v>34</v>
      </c>
      <c r="G228" s="602" t="s">
        <v>34</v>
      </c>
      <c r="H228" s="602" t="s">
        <v>34</v>
      </c>
      <c r="I228" s="602" t="s">
        <v>34</v>
      </c>
      <c r="J228" s="602" t="s">
        <v>34</v>
      </c>
      <c r="K228" s="602" t="s">
        <v>34</v>
      </c>
      <c r="L228" s="602" t="s">
        <v>34</v>
      </c>
      <c r="M228" s="602" t="s">
        <v>34</v>
      </c>
      <c r="N228" s="602" t="s">
        <v>34</v>
      </c>
      <c r="O228" s="807">
        <v>31151.491999999998</v>
      </c>
      <c r="P228" s="807">
        <v>1997095.517</v>
      </c>
      <c r="Q228" s="807">
        <v>43266.961000000003</v>
      </c>
      <c r="R228" s="807">
        <v>2235966.3769999999</v>
      </c>
      <c r="U228"/>
      <c r="V228"/>
      <c r="W228"/>
    </row>
    <row r="229" spans="2:23" s="541" customFormat="1" x14ac:dyDescent="0.35">
      <c r="B229" s="558" t="s">
        <v>405</v>
      </c>
      <c r="C229" s="602" t="s">
        <v>34</v>
      </c>
      <c r="D229" s="602" t="s">
        <v>34</v>
      </c>
      <c r="E229" s="602" t="s">
        <v>34</v>
      </c>
      <c r="F229" s="602" t="s">
        <v>34</v>
      </c>
      <c r="G229" s="602" t="s">
        <v>34</v>
      </c>
      <c r="H229" s="602" t="s">
        <v>34</v>
      </c>
      <c r="I229" s="602" t="s">
        <v>34</v>
      </c>
      <c r="J229" s="602" t="s">
        <v>34</v>
      </c>
      <c r="K229" s="602" t="s">
        <v>34</v>
      </c>
      <c r="L229" s="602" t="s">
        <v>34</v>
      </c>
      <c r="M229" s="602" t="s">
        <v>34</v>
      </c>
      <c r="N229" s="602" t="s">
        <v>34</v>
      </c>
      <c r="O229" s="807">
        <v>4793.9520000000002</v>
      </c>
      <c r="P229" s="807">
        <v>326294.598</v>
      </c>
      <c r="Q229" s="807">
        <v>4020.4279999999999</v>
      </c>
      <c r="R229" s="807">
        <v>302917.42499999999</v>
      </c>
      <c r="U229"/>
      <c r="V229"/>
      <c r="W229"/>
    </row>
    <row r="230" spans="2:23" s="541" customFormat="1" x14ac:dyDescent="0.35">
      <c r="B230" s="558" t="s">
        <v>406</v>
      </c>
      <c r="C230" s="602" t="s">
        <v>34</v>
      </c>
      <c r="D230" s="602" t="s">
        <v>34</v>
      </c>
      <c r="E230" s="602" t="s">
        <v>34</v>
      </c>
      <c r="F230" s="602" t="s">
        <v>34</v>
      </c>
      <c r="G230" s="602" t="s">
        <v>34</v>
      </c>
      <c r="H230" s="602" t="s">
        <v>34</v>
      </c>
      <c r="I230" s="602" t="s">
        <v>34</v>
      </c>
      <c r="J230" s="602" t="s">
        <v>34</v>
      </c>
      <c r="K230" s="602" t="s">
        <v>34</v>
      </c>
      <c r="L230" s="602" t="s">
        <v>34</v>
      </c>
      <c r="M230" s="602" t="s">
        <v>34</v>
      </c>
      <c r="N230" s="602" t="s">
        <v>34</v>
      </c>
      <c r="O230" s="807">
        <v>31353.59</v>
      </c>
      <c r="P230" s="807">
        <v>1469467.5190000001</v>
      </c>
      <c r="Q230" s="807">
        <v>26413.449000000001</v>
      </c>
      <c r="R230" s="807">
        <v>1143951.933</v>
      </c>
      <c r="U230"/>
      <c r="V230"/>
      <c r="W230"/>
    </row>
    <row r="231" spans="2:23" x14ac:dyDescent="0.35">
      <c r="B231" s="662" t="s">
        <v>80</v>
      </c>
      <c r="C231" s="166">
        <v>20585.635999999999</v>
      </c>
      <c r="D231" s="166">
        <v>3039945.4619999998</v>
      </c>
      <c r="E231" s="166">
        <v>21239.969000000001</v>
      </c>
      <c r="F231" s="166">
        <v>3165445.892</v>
      </c>
      <c r="G231" s="166">
        <v>21136.241000000002</v>
      </c>
      <c r="H231" s="166">
        <v>2769317.4479999999</v>
      </c>
      <c r="I231" s="166">
        <v>11342.73</v>
      </c>
      <c r="J231" s="166">
        <v>1804564.1159999999</v>
      </c>
      <c r="K231" s="166">
        <v>12982.44</v>
      </c>
      <c r="L231" s="166">
        <v>2151896.3679999998</v>
      </c>
      <c r="M231" s="166">
        <v>13312.249</v>
      </c>
      <c r="N231" s="166">
        <v>2056937.2250000001</v>
      </c>
      <c r="O231" s="810">
        <v>21671.406999999999</v>
      </c>
      <c r="P231" s="810">
        <v>3353225.4559999998</v>
      </c>
      <c r="Q231" s="810">
        <v>22356.647000000001</v>
      </c>
      <c r="R231" s="810">
        <v>3500430.4989999998</v>
      </c>
    </row>
    <row r="232" spans="2:23" x14ac:dyDescent="0.35">
      <c r="B232" s="28" t="s">
        <v>24</v>
      </c>
      <c r="C232" s="108">
        <v>155315.62299999999</v>
      </c>
      <c r="D232" s="108">
        <v>11809016.734999999</v>
      </c>
      <c r="E232" s="108">
        <v>121082.33899999999</v>
      </c>
      <c r="F232" s="108">
        <v>11484637.614999998</v>
      </c>
      <c r="G232" s="108">
        <v>157353.52499999999</v>
      </c>
      <c r="H232" s="108">
        <v>11731739.342999998</v>
      </c>
      <c r="I232" s="108">
        <v>153203.372</v>
      </c>
      <c r="J232" s="108">
        <v>8492708.1170000006</v>
      </c>
      <c r="K232" s="108">
        <v>234306.65900000001</v>
      </c>
      <c r="L232" s="108">
        <v>14706525.594999999</v>
      </c>
      <c r="M232" s="108">
        <v>314348.29599999997</v>
      </c>
      <c r="N232" s="108">
        <v>20902581.502999999</v>
      </c>
      <c r="O232" s="601">
        <v>382364.49900000001</v>
      </c>
      <c r="P232" s="601">
        <v>25609176.438000001</v>
      </c>
      <c r="Q232" s="601">
        <v>434067.43099999998</v>
      </c>
      <c r="R232" s="601">
        <v>27083426.697000001</v>
      </c>
    </row>
    <row r="233" spans="2:23" x14ac:dyDescent="0.35">
      <c r="B233" s="706" t="s">
        <v>387</v>
      </c>
      <c r="C233" s="39"/>
    </row>
    <row r="234" spans="2:23" s="541" customFormat="1" x14ac:dyDescent="0.35">
      <c r="B234" s="706" t="s">
        <v>408</v>
      </c>
      <c r="C234" s="39"/>
      <c r="D234" s="39"/>
      <c r="E234" s="39"/>
      <c r="F234" s="39"/>
      <c r="G234" s="131"/>
      <c r="H234" s="131"/>
      <c r="I234" s="131"/>
      <c r="J234" s="131"/>
      <c r="K234" s="131"/>
      <c r="L234" s="131"/>
      <c r="M234" s="131"/>
      <c r="N234" s="131"/>
      <c r="O234" s="131"/>
      <c r="U234"/>
      <c r="V234"/>
      <c r="W234"/>
    </row>
    <row r="235" spans="2:23" x14ac:dyDescent="0.35">
      <c r="B235" s="34" t="s">
        <v>29</v>
      </c>
    </row>
    <row r="236" spans="2:23" ht="20.149999999999999" customHeight="1" x14ac:dyDescent="0.35"/>
    <row r="237" spans="2:23" x14ac:dyDescent="0.35">
      <c r="B237" s="2" t="s">
        <v>370</v>
      </c>
    </row>
    <row r="238" spans="2:23" x14ac:dyDescent="0.35">
      <c r="B238" s="3" t="s">
        <v>111</v>
      </c>
    </row>
    <row r="239" spans="2:23" x14ac:dyDescent="0.35">
      <c r="B239" s="4"/>
      <c r="C239" s="968">
        <v>2017</v>
      </c>
      <c r="D239" s="968"/>
      <c r="E239" s="968"/>
      <c r="F239" s="968">
        <v>2018</v>
      </c>
      <c r="G239" s="968"/>
      <c r="H239" s="968"/>
      <c r="I239" s="968">
        <v>2019</v>
      </c>
      <c r="J239" s="968"/>
      <c r="K239" s="968"/>
      <c r="L239" s="968">
        <v>2020</v>
      </c>
      <c r="M239" s="968"/>
      <c r="N239" s="968"/>
    </row>
    <row r="240" spans="2:23" ht="28.9" customHeight="1" x14ac:dyDescent="0.35">
      <c r="B240" s="114"/>
      <c r="C240" s="153" t="s">
        <v>49</v>
      </c>
      <c r="D240" s="153" t="s">
        <v>50</v>
      </c>
      <c r="E240" s="153" t="s">
        <v>88</v>
      </c>
      <c r="F240" s="153" t="s">
        <v>49</v>
      </c>
      <c r="G240" s="153" t="s">
        <v>50</v>
      </c>
      <c r="H240" s="153" t="s">
        <v>88</v>
      </c>
      <c r="I240" s="153" t="s">
        <v>49</v>
      </c>
      <c r="J240" s="153" t="s">
        <v>50</v>
      </c>
      <c r="K240" s="153" t="s">
        <v>88</v>
      </c>
      <c r="L240" s="153" t="s">
        <v>49</v>
      </c>
      <c r="M240" s="153" t="s">
        <v>50</v>
      </c>
      <c r="N240" s="153" t="s">
        <v>88</v>
      </c>
    </row>
    <row r="241" spans="2:16" x14ac:dyDescent="0.35">
      <c r="B241" s="662" t="s">
        <v>72</v>
      </c>
      <c r="C241" s="669">
        <v>746547</v>
      </c>
      <c r="D241" s="669">
        <v>35781960</v>
      </c>
      <c r="E241" s="677">
        <v>8.7363658913040473E-3</v>
      </c>
      <c r="F241" s="669">
        <v>977654</v>
      </c>
      <c r="G241" s="669">
        <v>41383109</v>
      </c>
      <c r="H241" s="677">
        <v>9.8069435791186665E-3</v>
      </c>
      <c r="I241" s="669">
        <v>1069418</v>
      </c>
      <c r="J241" s="669">
        <v>44175058</v>
      </c>
      <c r="K241" s="677">
        <v>1.0104230930219138E-2</v>
      </c>
      <c r="L241" s="669">
        <v>793350</v>
      </c>
      <c r="M241" s="669">
        <v>36280495</v>
      </c>
      <c r="N241" s="677">
        <v>8.7684790618652638E-3</v>
      </c>
    </row>
    <row r="242" spans="2:16" x14ac:dyDescent="0.35">
      <c r="B242" s="17" t="s">
        <v>73</v>
      </c>
      <c r="C242" s="158">
        <v>240293</v>
      </c>
      <c r="D242" s="158">
        <v>2667829</v>
      </c>
      <c r="E242" s="174">
        <v>2.0631707857260081E-2</v>
      </c>
      <c r="F242" s="158">
        <v>426713</v>
      </c>
      <c r="G242" s="158">
        <v>4967274</v>
      </c>
      <c r="H242" s="174">
        <v>2.0324590986632796E-2</v>
      </c>
      <c r="I242" s="158">
        <v>582050</v>
      </c>
      <c r="J242" s="158">
        <v>7912021</v>
      </c>
      <c r="K242" s="174">
        <v>1.9038501738763196E-2</v>
      </c>
      <c r="L242" s="158">
        <v>522873</v>
      </c>
      <c r="M242" s="158">
        <v>10502092</v>
      </c>
      <c r="N242" s="174">
        <v>1.339777228072867E-2</v>
      </c>
    </row>
    <row r="243" spans="2:16" x14ac:dyDescent="0.35">
      <c r="B243" s="21" t="s">
        <v>74</v>
      </c>
      <c r="C243" s="158">
        <v>0</v>
      </c>
      <c r="D243" s="158">
        <v>0</v>
      </c>
      <c r="E243" s="174">
        <v>0</v>
      </c>
      <c r="F243" s="158">
        <v>1717</v>
      </c>
      <c r="G243" s="158">
        <v>50491</v>
      </c>
      <c r="H243" s="174">
        <v>2.6441606842166787E-2</v>
      </c>
      <c r="I243" s="158">
        <v>3215</v>
      </c>
      <c r="J243" s="158">
        <v>197048</v>
      </c>
      <c r="K243" s="174">
        <v>2.4808120834765673E-2</v>
      </c>
      <c r="L243" s="158">
        <v>29807</v>
      </c>
      <c r="M243" s="158">
        <v>2447707</v>
      </c>
      <c r="N243" s="174">
        <v>9.1084257383247977E-2</v>
      </c>
    </row>
    <row r="244" spans="2:16" x14ac:dyDescent="0.35">
      <c r="B244" s="662" t="s">
        <v>383</v>
      </c>
      <c r="C244" s="678">
        <v>99860</v>
      </c>
      <c r="D244" s="678">
        <v>7406798</v>
      </c>
      <c r="E244" s="679">
        <v>0.35741815535339994</v>
      </c>
      <c r="F244" s="678">
        <v>159916</v>
      </c>
      <c r="G244" s="678">
        <v>9512197</v>
      </c>
      <c r="H244" s="679">
        <v>0.3513575848084079</v>
      </c>
      <c r="I244" s="678">
        <v>64113</v>
      </c>
      <c r="J244" s="678">
        <v>7498207</v>
      </c>
      <c r="K244" s="679">
        <v>0.27039383646988308</v>
      </c>
      <c r="L244" s="678">
        <v>74832</v>
      </c>
      <c r="M244" s="678">
        <v>8964315</v>
      </c>
      <c r="N244" s="679">
        <v>0.16512157437000133</v>
      </c>
    </row>
    <row r="245" spans="2:16" x14ac:dyDescent="0.35">
      <c r="B245" s="673" t="s">
        <v>384</v>
      </c>
      <c r="C245" s="678">
        <v>2279763</v>
      </c>
      <c r="D245" s="678">
        <v>148652859</v>
      </c>
      <c r="E245" s="679">
        <v>0.18550500521365565</v>
      </c>
      <c r="F245" s="678">
        <v>2180379</v>
      </c>
      <c r="G245" s="678">
        <v>163824893</v>
      </c>
      <c r="H245" s="679">
        <v>0.16758456241517339</v>
      </c>
      <c r="I245" s="678">
        <v>2630697</v>
      </c>
      <c r="J245" s="678">
        <v>183067879</v>
      </c>
      <c r="K245" s="679">
        <v>0.16704318101644675</v>
      </c>
      <c r="L245" s="678">
        <v>2847769</v>
      </c>
      <c r="M245" s="678">
        <v>212962645</v>
      </c>
      <c r="N245" s="679">
        <v>0.17437527791903557</v>
      </c>
    </row>
    <row r="246" spans="2:16" x14ac:dyDescent="0.35">
      <c r="B246" s="662" t="s">
        <v>80</v>
      </c>
      <c r="C246" s="680">
        <v>121686</v>
      </c>
      <c r="D246" s="680">
        <v>34181829</v>
      </c>
      <c r="E246" s="677">
        <v>2.6636821418005989E-2</v>
      </c>
      <c r="F246" s="680">
        <v>109924</v>
      </c>
      <c r="G246" s="680">
        <v>30893412</v>
      </c>
      <c r="H246" s="677">
        <v>2.3803306053146109E-2</v>
      </c>
      <c r="I246" s="680">
        <v>122260</v>
      </c>
      <c r="J246" s="680">
        <v>35935625</v>
      </c>
      <c r="K246" s="677">
        <v>2.7600656937061867E-2</v>
      </c>
      <c r="L246" s="680">
        <v>102962</v>
      </c>
      <c r="M246" s="680">
        <v>32477429</v>
      </c>
      <c r="N246" s="677">
        <v>2.8910577048012649E-2</v>
      </c>
    </row>
    <row r="247" spans="2:16" x14ac:dyDescent="0.35">
      <c r="B247" s="28" t="s">
        <v>24</v>
      </c>
      <c r="C247" s="601">
        <v>3247856</v>
      </c>
      <c r="D247" s="601">
        <v>226023446</v>
      </c>
      <c r="E247" s="642">
        <v>3.644911498870114E-2</v>
      </c>
      <c r="F247" s="601">
        <v>3427873</v>
      </c>
      <c r="G247" s="601">
        <v>245613611</v>
      </c>
      <c r="H247" s="642">
        <v>3.7657648730415903E-2</v>
      </c>
      <c r="I247" s="601">
        <v>3886488</v>
      </c>
      <c r="J247" s="601">
        <v>270676769</v>
      </c>
      <c r="K247" s="642">
        <v>3.9819559172252092E-2</v>
      </c>
      <c r="L247" s="601">
        <v>3818913</v>
      </c>
      <c r="M247" s="108">
        <v>290684884</v>
      </c>
      <c r="N247" s="642">
        <v>4.4470636029625636E-2</v>
      </c>
    </row>
    <row r="248" spans="2:16" x14ac:dyDescent="0.35">
      <c r="B248" s="706" t="s">
        <v>387</v>
      </c>
      <c r="C248" s="170"/>
      <c r="D248" s="170"/>
      <c r="E248" s="171"/>
      <c r="F248" s="170"/>
      <c r="G248" s="170"/>
      <c r="H248" s="171"/>
      <c r="I248" s="172"/>
      <c r="J248" s="172"/>
      <c r="K248" s="171"/>
      <c r="L248" s="172"/>
      <c r="M248" s="172"/>
      <c r="N248" s="171"/>
    </row>
    <row r="249" spans="2:16" x14ac:dyDescent="0.35">
      <c r="B249" s="34" t="s">
        <v>29</v>
      </c>
      <c r="C249" s="170"/>
      <c r="D249" s="170"/>
      <c r="E249" s="171"/>
      <c r="F249" s="170"/>
      <c r="G249" s="170"/>
      <c r="H249" s="171"/>
      <c r="I249" s="172"/>
      <c r="J249" s="172"/>
      <c r="K249" s="171"/>
      <c r="L249" s="172"/>
      <c r="M249" s="172"/>
      <c r="N249" s="171"/>
    </row>
    <row r="250" spans="2:16" ht="20.149999999999999" customHeight="1" x14ac:dyDescent="0.35">
      <c r="B250" s="34"/>
      <c r="C250" s="170"/>
      <c r="D250" s="170"/>
      <c r="E250" s="171"/>
      <c r="F250" s="170"/>
      <c r="G250" s="170"/>
      <c r="H250" s="171"/>
      <c r="I250" s="172"/>
      <c r="J250" s="172"/>
      <c r="K250" s="171"/>
      <c r="L250" s="172"/>
      <c r="M250" s="172"/>
      <c r="N250" s="63" t="s">
        <v>44</v>
      </c>
    </row>
    <row r="251" spans="2:16" x14ac:dyDescent="0.35">
      <c r="B251" s="2" t="s">
        <v>371</v>
      </c>
      <c r="C251" s="170"/>
      <c r="D251" s="170"/>
      <c r="E251" s="171"/>
      <c r="F251" s="170"/>
      <c r="G251" s="170"/>
      <c r="H251" s="171"/>
      <c r="I251" s="172"/>
      <c r="J251" s="172"/>
      <c r="K251" s="171"/>
      <c r="L251" s="172"/>
      <c r="M251" s="172"/>
      <c r="N251" s="171"/>
      <c r="O251" s="954" t="s">
        <v>2</v>
      </c>
      <c r="P251" s="954"/>
    </row>
    <row r="252" spans="2:16" x14ac:dyDescent="0.35">
      <c r="B252" s="3" t="s">
        <v>111</v>
      </c>
      <c r="C252" s="170"/>
      <c r="D252" s="170"/>
      <c r="E252" s="171"/>
      <c r="F252" s="170"/>
      <c r="G252" s="170"/>
      <c r="H252" s="171"/>
      <c r="I252" s="172"/>
      <c r="J252" s="172"/>
      <c r="K252" s="171"/>
      <c r="L252" s="172"/>
      <c r="M252" s="172"/>
      <c r="N252" s="171"/>
    </row>
    <row r="253" spans="2:16" x14ac:dyDescent="0.35">
      <c r="B253" s="553"/>
      <c r="C253" s="955">
        <v>2021</v>
      </c>
      <c r="D253" s="955"/>
      <c r="E253" s="955"/>
      <c r="F253" s="955">
        <v>2022</v>
      </c>
      <c r="G253" s="955"/>
      <c r="H253" s="955"/>
      <c r="I253" s="969">
        <v>2023</v>
      </c>
      <c r="J253" s="969"/>
      <c r="K253" s="969"/>
      <c r="L253" s="969">
        <v>2024</v>
      </c>
      <c r="M253" s="969"/>
      <c r="N253" s="969"/>
    </row>
    <row r="254" spans="2:16" ht="27" customHeight="1" x14ac:dyDescent="0.35">
      <c r="B254" s="255"/>
      <c r="C254" s="690" t="s">
        <v>49</v>
      </c>
      <c r="D254" s="690" t="s">
        <v>50</v>
      </c>
      <c r="E254" s="690" t="s">
        <v>88</v>
      </c>
      <c r="F254" s="690" t="s">
        <v>49</v>
      </c>
      <c r="G254" s="690" t="s">
        <v>50</v>
      </c>
      <c r="H254" s="690" t="s">
        <v>88</v>
      </c>
      <c r="I254" s="775" t="s">
        <v>49</v>
      </c>
      <c r="J254" s="775" t="s">
        <v>50</v>
      </c>
      <c r="K254" s="775" t="s">
        <v>88</v>
      </c>
      <c r="L254" s="775" t="s">
        <v>49</v>
      </c>
      <c r="M254" s="775" t="s">
        <v>50</v>
      </c>
      <c r="N254" s="775" t="s">
        <v>88</v>
      </c>
    </row>
    <row r="255" spans="2:16" x14ac:dyDescent="0.35">
      <c r="B255" s="662" t="s">
        <v>72</v>
      </c>
      <c r="C255" s="708">
        <v>825325</v>
      </c>
      <c r="D255" s="708">
        <v>43515617</v>
      </c>
      <c r="E255" s="714">
        <v>9.4542668888449883E-3</v>
      </c>
      <c r="F255" s="708">
        <v>989454</v>
      </c>
      <c r="G255" s="708">
        <v>53593598</v>
      </c>
      <c r="H255" s="714">
        <v>1.04235293888712E-2</v>
      </c>
      <c r="I255" s="794">
        <v>885533</v>
      </c>
      <c r="J255" s="794">
        <v>50277021</v>
      </c>
      <c r="K255" s="813">
        <v>9.2494555854435792E-3</v>
      </c>
      <c r="L255" s="794">
        <v>844956</v>
      </c>
      <c r="M255" s="794">
        <v>48773873</v>
      </c>
      <c r="N255" s="813">
        <v>8.76059472227869E-3</v>
      </c>
    </row>
    <row r="256" spans="2:16" x14ac:dyDescent="0.35">
      <c r="B256" s="558" t="s">
        <v>73</v>
      </c>
      <c r="C256" s="163">
        <v>576537</v>
      </c>
      <c r="D256" s="163">
        <v>14002613</v>
      </c>
      <c r="E256" s="715">
        <v>1.150633054718397E-2</v>
      </c>
      <c r="F256" s="163">
        <v>754985</v>
      </c>
      <c r="G256" s="163">
        <v>20231615</v>
      </c>
      <c r="H256" s="715">
        <v>1.43323517461043E-2</v>
      </c>
      <c r="I256" s="807">
        <v>684776</v>
      </c>
      <c r="J256" s="807">
        <v>15698156</v>
      </c>
      <c r="K256" s="814">
        <v>9.5186162800737703E-3</v>
      </c>
      <c r="L256" s="807">
        <v>677978</v>
      </c>
      <c r="M256" s="807">
        <v>16717451</v>
      </c>
      <c r="N256" s="814">
        <v>8.7635414735164393E-3</v>
      </c>
    </row>
    <row r="257" spans="2:25" x14ac:dyDescent="0.35">
      <c r="B257" s="578" t="s">
        <v>74</v>
      </c>
      <c r="C257" s="163">
        <v>75039</v>
      </c>
      <c r="D257" s="163">
        <v>4801997</v>
      </c>
      <c r="E257" s="715">
        <v>6.4974093143875075E-2</v>
      </c>
      <c r="F257" s="163">
        <v>152726</v>
      </c>
      <c r="G257" s="163">
        <v>9566583</v>
      </c>
      <c r="H257" s="715">
        <v>5.58386322595954E-2</v>
      </c>
      <c r="I257" s="807">
        <v>98610</v>
      </c>
      <c r="J257" s="807">
        <v>6066551</v>
      </c>
      <c r="K257" s="814">
        <v>1.79623024303311E-2</v>
      </c>
      <c r="L257" s="807">
        <v>106442</v>
      </c>
      <c r="M257" s="807">
        <v>6777574</v>
      </c>
      <c r="N257" s="814">
        <v>1.27817925143862E-2</v>
      </c>
    </row>
    <row r="258" spans="2:25" x14ac:dyDescent="0.35">
      <c r="B258" s="662" t="s">
        <v>383</v>
      </c>
      <c r="C258" s="675">
        <v>77941</v>
      </c>
      <c r="D258" s="675">
        <v>10604251</v>
      </c>
      <c r="E258" s="716">
        <v>0.19140076983812726</v>
      </c>
      <c r="F258" s="675">
        <v>120708</v>
      </c>
      <c r="G258" s="675">
        <v>24857056</v>
      </c>
      <c r="H258" s="716">
        <v>0.18746135661997099</v>
      </c>
      <c r="I258" s="808">
        <v>118903</v>
      </c>
      <c r="J258" s="808">
        <v>22602626</v>
      </c>
      <c r="K258" s="815">
        <v>0.184854402356387</v>
      </c>
      <c r="L258" s="808">
        <v>108914</v>
      </c>
      <c r="M258" s="808">
        <v>21901906</v>
      </c>
      <c r="N258" s="815">
        <v>0.19390924339116</v>
      </c>
    </row>
    <row r="259" spans="2:25" x14ac:dyDescent="0.35">
      <c r="B259" s="673" t="s">
        <v>384</v>
      </c>
      <c r="C259" s="675">
        <v>2577337</v>
      </c>
      <c r="D259" s="675">
        <v>191873234</v>
      </c>
      <c r="E259" s="716">
        <v>0.1349462849055445</v>
      </c>
      <c r="F259" s="675">
        <v>1874565</v>
      </c>
      <c r="G259" s="675">
        <v>145299292</v>
      </c>
      <c r="H259" s="716">
        <v>9.9083762059724398E-2</v>
      </c>
      <c r="I259" s="808">
        <v>1913224</v>
      </c>
      <c r="J259" s="808">
        <v>152815486</v>
      </c>
      <c r="K259" s="815">
        <v>9.2793907039426998E-2</v>
      </c>
      <c r="L259" s="808">
        <v>1698767</v>
      </c>
      <c r="M259" s="808">
        <v>140961462</v>
      </c>
      <c r="N259" s="815">
        <v>7.8555333622737394E-2</v>
      </c>
    </row>
    <row r="260" spans="2:25" x14ac:dyDescent="0.35">
      <c r="B260" s="558" t="s">
        <v>399</v>
      </c>
      <c r="C260" s="163">
        <v>267556</v>
      </c>
      <c r="D260" s="163">
        <v>69544332</v>
      </c>
      <c r="E260" s="715">
        <v>9.6342989918083266E-2</v>
      </c>
      <c r="F260" s="163">
        <v>314967</v>
      </c>
      <c r="G260" s="163">
        <v>72922674</v>
      </c>
      <c r="H260" s="715">
        <v>8.1975912483283897E-2</v>
      </c>
      <c r="I260" s="807">
        <v>314857</v>
      </c>
      <c r="J260" s="807">
        <v>72017359</v>
      </c>
      <c r="K260" s="814">
        <v>6.8015126801590303E-2</v>
      </c>
      <c r="L260" s="807">
        <v>243803</v>
      </c>
      <c r="M260" s="807">
        <v>64612099</v>
      </c>
      <c r="N260" s="814">
        <v>5.8788269749985501E-2</v>
      </c>
    </row>
    <row r="261" spans="2:25" s="541" customFormat="1" x14ac:dyDescent="0.35">
      <c r="B261" s="558" t="s">
        <v>400</v>
      </c>
      <c r="C261" s="602" t="s">
        <v>34</v>
      </c>
      <c r="D261" s="602" t="s">
        <v>34</v>
      </c>
      <c r="E261" s="602" t="s">
        <v>34</v>
      </c>
      <c r="F261" s="602" t="s">
        <v>34</v>
      </c>
      <c r="G261" s="602" t="s">
        <v>34</v>
      </c>
      <c r="H261" s="602" t="s">
        <v>34</v>
      </c>
      <c r="I261" s="777">
        <v>36576</v>
      </c>
      <c r="J261" s="777">
        <v>2353042</v>
      </c>
      <c r="K261" s="814">
        <v>0.12138911701433</v>
      </c>
      <c r="L261" s="777">
        <v>29664</v>
      </c>
      <c r="M261" s="777">
        <v>2723581</v>
      </c>
      <c r="N261" s="814">
        <v>4.0093724106017199E-2</v>
      </c>
      <c r="U261"/>
      <c r="V261"/>
      <c r="W261"/>
      <c r="X261"/>
      <c r="Y261"/>
    </row>
    <row r="262" spans="2:25" x14ac:dyDescent="0.35">
      <c r="B262" s="558" t="s">
        <v>401</v>
      </c>
      <c r="C262" s="163">
        <v>159344</v>
      </c>
      <c r="D262" s="163">
        <v>11208886</v>
      </c>
      <c r="E262" s="715">
        <v>7.0952541170436242E-2</v>
      </c>
      <c r="F262" s="163">
        <v>342714</v>
      </c>
      <c r="G262" s="163">
        <v>17460124</v>
      </c>
      <c r="H262" s="715">
        <v>6.9891376393635796E-2</v>
      </c>
      <c r="I262" s="807">
        <v>258701</v>
      </c>
      <c r="J262" s="807">
        <v>12634204</v>
      </c>
      <c r="K262" s="814">
        <v>5.5376805885821299E-2</v>
      </c>
      <c r="L262" s="807">
        <v>269807</v>
      </c>
      <c r="M262" s="807">
        <v>11345394</v>
      </c>
      <c r="N262" s="814">
        <v>4.08826336732344E-2</v>
      </c>
    </row>
    <row r="263" spans="2:25" x14ac:dyDescent="0.35">
      <c r="B263" s="558" t="s">
        <v>402</v>
      </c>
      <c r="C263" s="163">
        <v>2150437</v>
      </c>
      <c r="D263" s="163">
        <v>111120015</v>
      </c>
      <c r="E263" s="715">
        <v>0.20500690371088046</v>
      </c>
      <c r="F263" s="163">
        <v>1216884</v>
      </c>
      <c r="G263" s="163">
        <v>54916494</v>
      </c>
      <c r="H263" s="715">
        <v>0.16791534899643301</v>
      </c>
      <c r="I263" s="807">
        <v>1303090</v>
      </c>
      <c r="J263" s="807">
        <v>65810881</v>
      </c>
      <c r="K263" s="814">
        <v>0.19330589559335001</v>
      </c>
      <c r="L263" s="807">
        <v>1155493</v>
      </c>
      <c r="M263" s="807">
        <v>62280388</v>
      </c>
      <c r="N263" s="814">
        <v>0.17798648667578201</v>
      </c>
      <c r="T263" s="541"/>
    </row>
    <row r="264" spans="2:25" s="541" customFormat="1" x14ac:dyDescent="0.35">
      <c r="B264" s="558" t="s">
        <v>379</v>
      </c>
      <c r="C264" s="602" t="s">
        <v>34</v>
      </c>
      <c r="D264" s="602" t="s">
        <v>34</v>
      </c>
      <c r="E264" s="602" t="s">
        <v>34</v>
      </c>
      <c r="F264" s="602" t="s">
        <v>34</v>
      </c>
      <c r="G264" s="602" t="s">
        <v>34</v>
      </c>
      <c r="H264" s="602" t="s">
        <v>34</v>
      </c>
      <c r="I264" s="807">
        <v>1044582</v>
      </c>
      <c r="J264" s="807">
        <v>49260633</v>
      </c>
      <c r="K264" s="814">
        <v>0.19596380837792601</v>
      </c>
      <c r="L264" s="807">
        <v>911249</v>
      </c>
      <c r="M264" s="807">
        <v>46970926</v>
      </c>
      <c r="N264" s="814">
        <v>0.17931392235711699</v>
      </c>
      <c r="T264"/>
      <c r="U264"/>
      <c r="V264"/>
      <c r="W264"/>
      <c r="X264"/>
      <c r="Y264"/>
    </row>
    <row r="265" spans="2:25" s="541" customFormat="1" x14ac:dyDescent="0.35">
      <c r="B265" s="558" t="s">
        <v>405</v>
      </c>
      <c r="C265" s="602" t="s">
        <v>34</v>
      </c>
      <c r="D265" s="602" t="s">
        <v>34</v>
      </c>
      <c r="E265" s="602" t="s">
        <v>34</v>
      </c>
      <c r="F265" s="602" t="s">
        <v>34</v>
      </c>
      <c r="G265" s="602" t="s">
        <v>34</v>
      </c>
      <c r="H265" s="602" t="s">
        <v>34</v>
      </c>
      <c r="I265" s="807">
        <v>70590</v>
      </c>
      <c r="J265" s="807">
        <v>4496448</v>
      </c>
      <c r="K265" s="814">
        <v>0.100145441370822</v>
      </c>
      <c r="L265" s="807">
        <v>82250</v>
      </c>
      <c r="M265" s="807">
        <v>3895661</v>
      </c>
      <c r="N265" s="814">
        <v>9.9254325617490105E-2</v>
      </c>
      <c r="U265"/>
      <c r="V265"/>
      <c r="W265"/>
      <c r="X265"/>
      <c r="Y265"/>
    </row>
    <row r="266" spans="2:25" s="541" customFormat="1" x14ac:dyDescent="0.35">
      <c r="B266" s="558" t="s">
        <v>406</v>
      </c>
      <c r="C266" s="602" t="s">
        <v>34</v>
      </c>
      <c r="D266" s="602" t="s">
        <v>34</v>
      </c>
      <c r="E266" s="602" t="s">
        <v>34</v>
      </c>
      <c r="F266" s="602" t="s">
        <v>34</v>
      </c>
      <c r="G266" s="602" t="s">
        <v>34</v>
      </c>
      <c r="H266" s="602" t="s">
        <v>34</v>
      </c>
      <c r="I266" s="807">
        <v>187918</v>
      </c>
      <c r="J266" s="807">
        <v>12053800</v>
      </c>
      <c r="K266" s="814">
        <v>0.27287048800805203</v>
      </c>
      <c r="L266" s="807">
        <v>161994</v>
      </c>
      <c r="M266" s="807">
        <v>11413801</v>
      </c>
      <c r="N266" s="814">
        <v>0.234277803545376</v>
      </c>
      <c r="U266"/>
      <c r="V266"/>
      <c r="W266"/>
      <c r="X266"/>
      <c r="Y266"/>
    </row>
    <row r="267" spans="2:25" x14ac:dyDescent="0.35">
      <c r="B267" s="662" t="s">
        <v>80</v>
      </c>
      <c r="C267" s="676">
        <v>121642</v>
      </c>
      <c r="D267" s="676">
        <v>41437842</v>
      </c>
      <c r="E267" s="714">
        <v>3.4680213748632178E-2</v>
      </c>
      <c r="F267" s="676">
        <v>115643</v>
      </c>
      <c r="G267" s="676">
        <v>41344934</v>
      </c>
      <c r="H267" s="714">
        <v>3.2259955978060299E-2</v>
      </c>
      <c r="I267" s="806">
        <v>102357</v>
      </c>
      <c r="J267" s="806">
        <v>38832083</v>
      </c>
      <c r="K267" s="813">
        <v>3.0036540960190799E-2</v>
      </c>
      <c r="L267" s="806">
        <v>97042</v>
      </c>
      <c r="M267" s="806">
        <v>38795063</v>
      </c>
      <c r="N267" s="813">
        <v>3.0580715956885201E-2</v>
      </c>
    </row>
    <row r="268" spans="2:25" x14ac:dyDescent="0.35">
      <c r="B268" s="28" t="s">
        <v>24</v>
      </c>
      <c r="C268" s="601">
        <v>3602245</v>
      </c>
      <c r="D268" s="108">
        <v>287430944</v>
      </c>
      <c r="E268" s="642">
        <v>3.9510186203206649E-2</v>
      </c>
      <c r="F268" s="601">
        <v>3100370</v>
      </c>
      <c r="G268" s="601">
        <v>265094880</v>
      </c>
      <c r="H268" s="642">
        <v>3.3044982511354397E-2</v>
      </c>
      <c r="I268" s="601">
        <v>3020017</v>
      </c>
      <c r="J268" s="601">
        <v>264527216</v>
      </c>
      <c r="K268" s="642">
        <v>3.1129635137790799E-2</v>
      </c>
      <c r="L268" s="601">
        <v>2749679</v>
      </c>
      <c r="M268" s="601">
        <v>250432304</v>
      </c>
      <c r="N268" s="642">
        <v>2.8642440800895601E-2</v>
      </c>
    </row>
    <row r="269" spans="2:25" x14ac:dyDescent="0.35">
      <c r="B269" s="706" t="s">
        <v>387</v>
      </c>
      <c r="C269" s="170"/>
      <c r="D269" s="170"/>
      <c r="E269" s="171"/>
      <c r="F269" s="170"/>
      <c r="G269" s="170"/>
      <c r="H269" s="171"/>
      <c r="I269" s="172"/>
      <c r="J269" s="172"/>
      <c r="K269" s="171"/>
      <c r="L269" s="172"/>
      <c r="M269" s="172"/>
      <c r="N269" s="171"/>
    </row>
    <row r="270" spans="2:25" s="541" customFormat="1" x14ac:dyDescent="0.35">
      <c r="B270" s="706" t="s">
        <v>426</v>
      </c>
      <c r="C270" s="39"/>
      <c r="D270" s="39"/>
      <c r="E270" s="39"/>
      <c r="F270" s="39"/>
      <c r="G270" s="187"/>
      <c r="H270" s="131"/>
      <c r="I270" s="131"/>
      <c r="J270" s="131"/>
      <c r="K270" s="131"/>
      <c r="L270" s="131"/>
      <c r="M270" s="131"/>
      <c r="N270" s="131"/>
      <c r="O270" s="131"/>
      <c r="U270"/>
      <c r="V270"/>
      <c r="W270"/>
    </row>
    <row r="271" spans="2:25" x14ac:dyDescent="0.35">
      <c r="B271" s="34" t="s">
        <v>29</v>
      </c>
      <c r="C271" s="170"/>
      <c r="D271" s="170"/>
      <c r="E271" s="171"/>
      <c r="F271" s="170"/>
      <c r="G271" s="39"/>
      <c r="H271" s="39"/>
      <c r="I271" s="39"/>
      <c r="J271" s="39"/>
      <c r="K271" s="39"/>
      <c r="L271" s="39"/>
      <c r="M271" s="39"/>
      <c r="N271" s="39"/>
      <c r="O271" s="39"/>
    </row>
    <row r="272" spans="2:25" ht="20.149999999999999" customHeight="1" x14ac:dyDescent="0.35">
      <c r="C272" s="170"/>
      <c r="D272" s="170"/>
      <c r="E272" s="171"/>
      <c r="F272" s="170"/>
      <c r="G272" s="170"/>
      <c r="H272" s="171"/>
      <c r="I272" s="172"/>
      <c r="J272" s="172"/>
      <c r="L272" s="172"/>
      <c r="M272" s="172"/>
      <c r="N272" s="171"/>
    </row>
    <row r="273" spans="2:19" x14ac:dyDescent="0.35">
      <c r="B273" s="2" t="s">
        <v>413</v>
      </c>
    </row>
    <row r="274" spans="2:19" x14ac:dyDescent="0.35">
      <c r="B274" s="3" t="s">
        <v>87</v>
      </c>
    </row>
    <row r="275" spans="2:19" x14ac:dyDescent="0.35">
      <c r="B275" s="4"/>
      <c r="C275" s="968">
        <v>2017</v>
      </c>
      <c r="D275" s="968"/>
      <c r="E275" s="968"/>
      <c r="F275" s="968">
        <v>2018</v>
      </c>
      <c r="G275" s="968"/>
      <c r="H275" s="968"/>
      <c r="I275" s="968">
        <v>2019</v>
      </c>
      <c r="J275" s="968"/>
      <c r="K275" s="968"/>
      <c r="L275" s="968">
        <v>2020</v>
      </c>
      <c r="M275" s="968"/>
      <c r="N275" s="968"/>
    </row>
    <row r="276" spans="2:19" ht="28.9" customHeight="1" x14ac:dyDescent="0.35">
      <c r="B276" s="114"/>
      <c r="C276" s="153" t="s">
        <v>49</v>
      </c>
      <c r="D276" s="153" t="s">
        <v>50</v>
      </c>
      <c r="E276" s="153" t="s">
        <v>88</v>
      </c>
      <c r="F276" s="153" t="s">
        <v>49</v>
      </c>
      <c r="G276" s="153" t="s">
        <v>50</v>
      </c>
      <c r="H276" s="153" t="s">
        <v>88</v>
      </c>
      <c r="I276" s="153" t="s">
        <v>49</v>
      </c>
      <c r="J276" s="153" t="s">
        <v>50</v>
      </c>
      <c r="K276" s="153" t="s">
        <v>88</v>
      </c>
      <c r="L276" s="153" t="s">
        <v>49</v>
      </c>
      <c r="M276" s="153" t="s">
        <v>50</v>
      </c>
      <c r="N276" s="153" t="s">
        <v>88</v>
      </c>
    </row>
    <row r="277" spans="2:19" x14ac:dyDescent="0.35">
      <c r="B277" s="662" t="s">
        <v>72</v>
      </c>
      <c r="C277" s="669">
        <v>138281</v>
      </c>
      <c r="D277" s="669">
        <v>10525860</v>
      </c>
      <c r="E277" s="677">
        <v>7.4891825329185868E-2</v>
      </c>
      <c r="F277" s="669">
        <v>90112</v>
      </c>
      <c r="G277" s="669">
        <v>10262299</v>
      </c>
      <c r="H277" s="677">
        <v>6.5790249272767276E-2</v>
      </c>
      <c r="I277" s="669">
        <v>75652</v>
      </c>
      <c r="J277" s="669">
        <v>9777904</v>
      </c>
      <c r="K277" s="677">
        <v>6.1202905698880768E-2</v>
      </c>
      <c r="L277" s="669">
        <v>151332</v>
      </c>
      <c r="M277" s="669">
        <v>7957254</v>
      </c>
      <c r="N277" s="677">
        <v>9.8755619098976427E-2</v>
      </c>
    </row>
    <row r="278" spans="2:19" x14ac:dyDescent="0.35">
      <c r="B278" s="17" t="s">
        <v>73</v>
      </c>
      <c r="C278" s="158">
        <v>7887</v>
      </c>
      <c r="D278" s="158">
        <v>69777</v>
      </c>
      <c r="E278" s="174">
        <v>2.8401989921313091E-2</v>
      </c>
      <c r="F278" s="158">
        <v>17265</v>
      </c>
      <c r="G278" s="158">
        <v>235872</v>
      </c>
      <c r="H278" s="174">
        <v>3.2657455905958331E-2</v>
      </c>
      <c r="I278" s="158">
        <v>18524</v>
      </c>
      <c r="J278" s="158">
        <v>461179</v>
      </c>
      <c r="K278" s="174">
        <v>3.7280667490530411E-2</v>
      </c>
      <c r="L278" s="158">
        <v>10006</v>
      </c>
      <c r="M278" s="158">
        <v>575668</v>
      </c>
      <c r="N278" s="174">
        <v>5.0308902778768989E-2</v>
      </c>
    </row>
    <row r="279" spans="2:19" x14ac:dyDescent="0.35">
      <c r="B279" s="21" t="s">
        <v>74</v>
      </c>
      <c r="C279" s="158">
        <v>22</v>
      </c>
      <c r="D279" s="158">
        <v>1227</v>
      </c>
      <c r="E279" s="174">
        <v>1.3919741290206867E-2</v>
      </c>
      <c r="F279" s="158">
        <v>190</v>
      </c>
      <c r="G279" s="158">
        <v>15232</v>
      </c>
      <c r="H279" s="174">
        <v>0.17663238847993171</v>
      </c>
      <c r="I279" s="158">
        <v>187</v>
      </c>
      <c r="J279" s="158">
        <v>15922</v>
      </c>
      <c r="K279" s="174">
        <v>3.2444444797647798E-2</v>
      </c>
      <c r="L279" s="158">
        <v>1682</v>
      </c>
      <c r="M279" s="158">
        <v>200139</v>
      </c>
      <c r="N279" s="174">
        <v>0.49647753210884138</v>
      </c>
    </row>
    <row r="280" spans="2:19" x14ac:dyDescent="0.35">
      <c r="B280" s="673" t="s">
        <v>383</v>
      </c>
      <c r="C280" s="678">
        <v>198118</v>
      </c>
      <c r="D280" s="678">
        <v>14855197</v>
      </c>
      <c r="E280" s="679">
        <v>1.489240366007019</v>
      </c>
      <c r="F280" s="678">
        <v>206374</v>
      </c>
      <c r="G280" s="678">
        <v>14214680</v>
      </c>
      <c r="H280" s="679">
        <v>0.91095053560149941</v>
      </c>
      <c r="I280" s="678">
        <v>326994</v>
      </c>
      <c r="J280" s="678">
        <v>19943907</v>
      </c>
      <c r="K280" s="679">
        <v>1.1592674917269539</v>
      </c>
      <c r="L280" s="678">
        <v>322995</v>
      </c>
      <c r="M280" s="678">
        <v>14598869</v>
      </c>
      <c r="N280" s="679">
        <v>0.76749552637411034</v>
      </c>
    </row>
    <row r="281" spans="2:19" x14ac:dyDescent="0.35">
      <c r="B281" s="673" t="s">
        <v>384</v>
      </c>
      <c r="C281" s="678">
        <v>1278410</v>
      </c>
      <c r="D281" s="678">
        <v>74381590</v>
      </c>
      <c r="E281" s="679">
        <v>0.5271101224723983</v>
      </c>
      <c r="F281" s="678">
        <v>2017303</v>
      </c>
      <c r="G281" s="678">
        <v>117962307</v>
      </c>
      <c r="H281" s="679">
        <v>0.59352835303216678</v>
      </c>
      <c r="I281" s="678">
        <v>2372658</v>
      </c>
      <c r="J281" s="678">
        <v>116719792</v>
      </c>
      <c r="K281" s="679">
        <v>0.50661129119336445</v>
      </c>
      <c r="L281" s="678">
        <v>2485110</v>
      </c>
      <c r="M281" s="678">
        <v>114454474</v>
      </c>
      <c r="N281" s="679">
        <v>0.56462333254064223</v>
      </c>
    </row>
    <row r="282" spans="2:19" x14ac:dyDescent="0.35">
      <c r="B282" s="662" t="s">
        <v>80</v>
      </c>
      <c r="C282" s="680">
        <v>4404</v>
      </c>
      <c r="D282" s="680">
        <v>889332</v>
      </c>
      <c r="E282" s="677">
        <v>2.4933556942891146E-2</v>
      </c>
      <c r="F282" s="680">
        <v>4147</v>
      </c>
      <c r="G282" s="680">
        <v>904237</v>
      </c>
      <c r="H282" s="677">
        <v>2.45272374952448E-2</v>
      </c>
      <c r="I282" s="680">
        <v>4578</v>
      </c>
      <c r="J282" s="680">
        <v>1065164</v>
      </c>
      <c r="K282" s="677">
        <v>3.0090294364032759E-2</v>
      </c>
      <c r="L282" s="683">
        <v>1881</v>
      </c>
      <c r="M282" s="683">
        <v>461585</v>
      </c>
      <c r="N282" s="684">
        <v>2.5416135204304621E-2</v>
      </c>
    </row>
    <row r="283" spans="2:19" x14ac:dyDescent="0.35">
      <c r="B283" s="28" t="s">
        <v>24</v>
      </c>
      <c r="C283" s="601">
        <v>1619213</v>
      </c>
      <c r="D283" s="601">
        <v>100651979</v>
      </c>
      <c r="E283" s="642">
        <v>0.30751958938827079</v>
      </c>
      <c r="F283" s="601">
        <v>2317936</v>
      </c>
      <c r="G283" s="601">
        <v>143343523</v>
      </c>
      <c r="H283" s="642">
        <v>0.35201935047339294</v>
      </c>
      <c r="I283" s="601">
        <v>2779882</v>
      </c>
      <c r="J283" s="601">
        <v>147506767</v>
      </c>
      <c r="K283" s="642">
        <v>0.33315431340037299</v>
      </c>
      <c r="L283" s="601">
        <v>2961318</v>
      </c>
      <c r="M283" s="601">
        <v>137472182</v>
      </c>
      <c r="N283" s="642">
        <v>0.42897430350721122</v>
      </c>
    </row>
    <row r="284" spans="2:19" x14ac:dyDescent="0.35">
      <c r="B284" s="706" t="s">
        <v>387</v>
      </c>
    </row>
    <row r="285" spans="2:19" x14ac:dyDescent="0.35">
      <c r="B285" s="34" t="s">
        <v>29</v>
      </c>
    </row>
    <row r="286" spans="2:19" ht="20.149999999999999" customHeight="1" x14ac:dyDescent="0.35">
      <c r="B286" s="34"/>
      <c r="K286" s="63"/>
    </row>
    <row r="287" spans="2:19" x14ac:dyDescent="0.35">
      <c r="B287" s="2" t="s">
        <v>114</v>
      </c>
      <c r="R287" s="954" t="s">
        <v>2</v>
      </c>
      <c r="S287" s="954"/>
    </row>
    <row r="288" spans="2:19" x14ac:dyDescent="0.35">
      <c r="B288" s="3" t="s">
        <v>87</v>
      </c>
    </row>
    <row r="289" spans="2:14" x14ac:dyDescent="0.35">
      <c r="B289" s="553"/>
      <c r="C289" s="955">
        <v>2021</v>
      </c>
      <c r="D289" s="955"/>
      <c r="E289" s="955"/>
      <c r="F289" s="955">
        <v>2022</v>
      </c>
      <c r="G289" s="955"/>
      <c r="H289" s="955"/>
      <c r="I289" s="969">
        <v>2023</v>
      </c>
      <c r="J289" s="969"/>
      <c r="K289" s="969"/>
      <c r="L289" s="969">
        <v>2024</v>
      </c>
      <c r="M289" s="969"/>
      <c r="N289" s="969"/>
    </row>
    <row r="290" spans="2:14" ht="28.9" customHeight="1" x14ac:dyDescent="0.35">
      <c r="B290" s="255"/>
      <c r="C290" s="690" t="s">
        <v>49</v>
      </c>
      <c r="D290" s="690" t="s">
        <v>50</v>
      </c>
      <c r="E290" s="690" t="s">
        <v>88</v>
      </c>
      <c r="F290" s="690" t="s">
        <v>49</v>
      </c>
      <c r="G290" s="690" t="s">
        <v>50</v>
      </c>
      <c r="H290" s="690" t="s">
        <v>88</v>
      </c>
      <c r="I290" s="775" t="s">
        <v>49</v>
      </c>
      <c r="J290" s="775" t="s">
        <v>50</v>
      </c>
      <c r="K290" s="775" t="s">
        <v>88</v>
      </c>
      <c r="L290" s="775" t="s">
        <v>49</v>
      </c>
      <c r="M290" s="775" t="s">
        <v>50</v>
      </c>
      <c r="N290" s="775" t="s">
        <v>88</v>
      </c>
    </row>
    <row r="291" spans="2:14" x14ac:dyDescent="0.35">
      <c r="B291" s="662" t="s">
        <v>72</v>
      </c>
      <c r="C291" s="708">
        <v>57435</v>
      </c>
      <c r="D291" s="708">
        <v>4396509</v>
      </c>
      <c r="E291" s="714">
        <v>3.8992142573607509E-2</v>
      </c>
      <c r="F291" s="708">
        <v>40620</v>
      </c>
      <c r="G291" s="708">
        <v>4166195</v>
      </c>
      <c r="H291" s="714">
        <v>2.5178079146541299E-2</v>
      </c>
      <c r="I291" s="794">
        <v>41656</v>
      </c>
      <c r="J291" s="794">
        <v>3477134</v>
      </c>
      <c r="K291" s="813">
        <v>1.8565063119453499E-2</v>
      </c>
      <c r="L291" s="794">
        <v>40880</v>
      </c>
      <c r="M291" s="794">
        <v>3726751</v>
      </c>
      <c r="N291" s="813">
        <v>1.8511611818956501E-2</v>
      </c>
    </row>
    <row r="292" spans="2:14" x14ac:dyDescent="0.35">
      <c r="B292" s="558" t="s">
        <v>73</v>
      </c>
      <c r="C292" s="163">
        <v>19673</v>
      </c>
      <c r="D292" s="163">
        <v>1898428</v>
      </c>
      <c r="E292" s="715">
        <v>6.5629455710295964E-2</v>
      </c>
      <c r="F292" s="163">
        <v>29368</v>
      </c>
      <c r="G292" s="163">
        <v>1818547</v>
      </c>
      <c r="H292" s="715">
        <v>3.3030323351706199E-2</v>
      </c>
      <c r="I292" s="807">
        <v>29640</v>
      </c>
      <c r="J292" s="807">
        <v>1600923</v>
      </c>
      <c r="K292" s="814">
        <v>2.1212820146589199E-2</v>
      </c>
      <c r="L292" s="807">
        <v>31516</v>
      </c>
      <c r="M292" s="807">
        <v>2163143</v>
      </c>
      <c r="N292" s="814">
        <v>2.1896896851615701E-2</v>
      </c>
    </row>
    <row r="293" spans="2:14" x14ac:dyDescent="0.35">
      <c r="B293" s="578" t="s">
        <v>74</v>
      </c>
      <c r="C293" s="163">
        <v>4866</v>
      </c>
      <c r="D293" s="163">
        <v>619983</v>
      </c>
      <c r="E293" s="715">
        <v>0.42364454269744456</v>
      </c>
      <c r="F293" s="163">
        <v>5735</v>
      </c>
      <c r="G293" s="163">
        <v>668917</v>
      </c>
      <c r="H293" s="715">
        <v>0.127958068252155</v>
      </c>
      <c r="I293" s="807">
        <v>3091</v>
      </c>
      <c r="J293" s="807">
        <v>336438</v>
      </c>
      <c r="K293" s="814">
        <v>3.0517656365177202E-2</v>
      </c>
      <c r="L293" s="807">
        <v>3823</v>
      </c>
      <c r="M293" s="807">
        <v>483730</v>
      </c>
      <c r="N293" s="814">
        <v>2.7017313102291E-2</v>
      </c>
    </row>
    <row r="294" spans="2:14" x14ac:dyDescent="0.35">
      <c r="B294" s="673" t="s">
        <v>383</v>
      </c>
      <c r="C294" s="675">
        <v>25606</v>
      </c>
      <c r="D294" s="675">
        <v>6684731</v>
      </c>
      <c r="E294" s="716">
        <v>0.48668791465854472</v>
      </c>
      <c r="F294" s="675">
        <v>30063</v>
      </c>
      <c r="G294" s="675">
        <v>10076248</v>
      </c>
      <c r="H294" s="716">
        <v>0.44704662834994602</v>
      </c>
      <c r="I294" s="808">
        <v>28029</v>
      </c>
      <c r="J294" s="808">
        <v>8936220</v>
      </c>
      <c r="K294" s="815">
        <v>0.55979334346791199</v>
      </c>
      <c r="L294" s="808">
        <v>30640</v>
      </c>
      <c r="M294" s="808">
        <v>8292438</v>
      </c>
      <c r="N294" s="815">
        <v>0.53084303785303699</v>
      </c>
    </row>
    <row r="295" spans="2:14" x14ac:dyDescent="0.35">
      <c r="B295" s="673" t="s">
        <v>384</v>
      </c>
      <c r="C295" s="675">
        <v>2058594</v>
      </c>
      <c r="D295" s="675">
        <v>95286454</v>
      </c>
      <c r="E295" s="716">
        <v>0.3538649316168016</v>
      </c>
      <c r="F295" s="675">
        <v>2287025</v>
      </c>
      <c r="G295" s="675">
        <v>102735078</v>
      </c>
      <c r="H295" s="716">
        <v>0.30032642752363298</v>
      </c>
      <c r="I295" s="808">
        <v>2349387</v>
      </c>
      <c r="J295" s="808">
        <v>120406288</v>
      </c>
      <c r="K295" s="815">
        <v>0.277560419695007</v>
      </c>
      <c r="L295" s="808">
        <v>2843968</v>
      </c>
      <c r="M295" s="808">
        <v>140451519</v>
      </c>
      <c r="N295" s="815">
        <v>0.276610644832399</v>
      </c>
    </row>
    <row r="296" spans="2:14" x14ac:dyDescent="0.35">
      <c r="B296" s="558" t="s">
        <v>399</v>
      </c>
      <c r="C296" s="163">
        <v>161632</v>
      </c>
      <c r="D296" s="163">
        <v>25438244</v>
      </c>
      <c r="E296" s="715">
        <v>0.2426941007207222</v>
      </c>
      <c r="F296" s="163">
        <v>220335</v>
      </c>
      <c r="G296" s="163">
        <v>39127248</v>
      </c>
      <c r="H296" s="715">
        <v>0.20818994102814101</v>
      </c>
      <c r="I296" s="807">
        <v>299991</v>
      </c>
      <c r="J296" s="807">
        <v>45596872</v>
      </c>
      <c r="K296" s="814">
        <v>0.184059238011371</v>
      </c>
      <c r="L296" s="807">
        <v>333371</v>
      </c>
      <c r="M296" s="807">
        <v>51411372</v>
      </c>
      <c r="N296" s="814">
        <v>0.21346429381963999</v>
      </c>
    </row>
    <row r="297" spans="2:14" s="541" customFormat="1" x14ac:dyDescent="0.35">
      <c r="B297" s="558" t="s">
        <v>400</v>
      </c>
      <c r="C297" s="602" t="s">
        <v>34</v>
      </c>
      <c r="D297" s="602" t="s">
        <v>34</v>
      </c>
      <c r="E297" s="602" t="s">
        <v>34</v>
      </c>
      <c r="F297" s="602" t="s">
        <v>34</v>
      </c>
      <c r="G297" s="602" t="s">
        <v>34</v>
      </c>
      <c r="H297" s="602" t="s">
        <v>34</v>
      </c>
      <c r="I297" s="807">
        <v>90765</v>
      </c>
      <c r="J297" s="807">
        <v>5352650</v>
      </c>
      <c r="K297" s="814">
        <v>0.30061433418745898</v>
      </c>
      <c r="L297" s="807">
        <v>133819</v>
      </c>
      <c r="M297" s="807">
        <v>6709739</v>
      </c>
      <c r="N297" s="814">
        <v>9.4947697524197003E-2</v>
      </c>
    </row>
    <row r="298" spans="2:14" x14ac:dyDescent="0.35">
      <c r="B298" s="558" t="s">
        <v>401</v>
      </c>
      <c r="C298" s="163">
        <v>138659</v>
      </c>
      <c r="D298" s="163">
        <v>10588763</v>
      </c>
      <c r="E298" s="715">
        <v>0.38408501653466398</v>
      </c>
      <c r="F298" s="163">
        <v>204976</v>
      </c>
      <c r="G298" s="163">
        <v>5721496</v>
      </c>
      <c r="H298" s="715">
        <v>0.34358882239100202</v>
      </c>
      <c r="I298" s="807">
        <v>260511</v>
      </c>
      <c r="J298" s="807">
        <v>7911532</v>
      </c>
      <c r="K298" s="814">
        <v>0.21184198844673</v>
      </c>
      <c r="L298" s="807">
        <v>134624</v>
      </c>
      <c r="M298" s="807">
        <v>4434507</v>
      </c>
      <c r="N298" s="814">
        <v>0.126065118080747</v>
      </c>
    </row>
    <row r="299" spans="2:14" x14ac:dyDescent="0.35">
      <c r="B299" s="558" t="s">
        <v>402</v>
      </c>
      <c r="C299" s="163">
        <v>1758303</v>
      </c>
      <c r="D299" s="163">
        <v>59259445</v>
      </c>
      <c r="E299" s="715">
        <v>0.43290258879073357</v>
      </c>
      <c r="F299" s="163">
        <v>1861714</v>
      </c>
      <c r="G299" s="163">
        <v>57886334</v>
      </c>
      <c r="H299" s="715">
        <v>0.42103518085832298</v>
      </c>
      <c r="I299" s="807">
        <v>1698120</v>
      </c>
      <c r="J299" s="807">
        <v>61545234</v>
      </c>
      <c r="K299" s="814">
        <v>0.47009564754166699</v>
      </c>
      <c r="L299" s="807">
        <v>2242154</v>
      </c>
      <c r="M299" s="807">
        <v>77895901</v>
      </c>
      <c r="N299" s="814">
        <v>0.48360952531763002</v>
      </c>
    </row>
    <row r="300" spans="2:14" s="541" customFormat="1" x14ac:dyDescent="0.35">
      <c r="B300" s="558" t="s">
        <v>379</v>
      </c>
      <c r="C300" s="602" t="s">
        <v>34</v>
      </c>
      <c r="D300" s="602" t="s">
        <v>34</v>
      </c>
      <c r="E300" s="602" t="s">
        <v>34</v>
      </c>
      <c r="F300" s="602" t="s">
        <v>34</v>
      </c>
      <c r="G300" s="602" t="s">
        <v>34</v>
      </c>
      <c r="H300" s="602" t="s">
        <v>34</v>
      </c>
      <c r="I300" s="807">
        <v>634013</v>
      </c>
      <c r="J300" s="807">
        <v>27045718</v>
      </c>
      <c r="K300" s="814">
        <v>0.61690172610154603</v>
      </c>
      <c r="L300" s="807">
        <v>1028521</v>
      </c>
      <c r="M300" s="807">
        <v>39736426</v>
      </c>
      <c r="N300" s="814">
        <v>0.64313964491535103</v>
      </c>
    </row>
    <row r="301" spans="2:14" s="541" customFormat="1" x14ac:dyDescent="0.35">
      <c r="B301" s="558" t="s">
        <v>405</v>
      </c>
      <c r="C301" s="602" t="s">
        <v>34</v>
      </c>
      <c r="D301" s="602" t="s">
        <v>34</v>
      </c>
      <c r="E301" s="602" t="s">
        <v>34</v>
      </c>
      <c r="F301" s="602" t="s">
        <v>34</v>
      </c>
      <c r="G301" s="602" t="s">
        <v>34</v>
      </c>
      <c r="H301" s="602" t="s">
        <v>34</v>
      </c>
      <c r="I301" s="807">
        <v>476009</v>
      </c>
      <c r="J301" s="807">
        <v>11630803</v>
      </c>
      <c r="K301" s="814">
        <v>0.27538557327157398</v>
      </c>
      <c r="L301" s="807">
        <v>431126</v>
      </c>
      <c r="M301" s="807">
        <v>9281176</v>
      </c>
      <c r="N301" s="814">
        <v>0.244393852672524</v>
      </c>
    </row>
    <row r="302" spans="2:14" s="541" customFormat="1" x14ac:dyDescent="0.35">
      <c r="B302" s="558" t="s">
        <v>406</v>
      </c>
      <c r="C302" s="602" t="s">
        <v>34</v>
      </c>
      <c r="D302" s="602" t="s">
        <v>34</v>
      </c>
      <c r="E302" s="602" t="s">
        <v>34</v>
      </c>
      <c r="F302" s="602" t="s">
        <v>34</v>
      </c>
      <c r="G302" s="602" t="s">
        <v>34</v>
      </c>
      <c r="H302" s="602" t="s">
        <v>34</v>
      </c>
      <c r="I302" s="807">
        <v>588098</v>
      </c>
      <c r="J302" s="807">
        <v>22868713</v>
      </c>
      <c r="K302" s="814">
        <v>0.50995192592380101</v>
      </c>
      <c r="L302" s="807">
        <v>782507</v>
      </c>
      <c r="M302" s="807">
        <v>28878299</v>
      </c>
      <c r="N302" s="814">
        <v>0.471017060799024</v>
      </c>
    </row>
    <row r="303" spans="2:14" x14ac:dyDescent="0.35">
      <c r="B303" s="682" t="s">
        <v>80</v>
      </c>
      <c r="C303" s="717">
        <v>3286</v>
      </c>
      <c r="D303" s="717">
        <v>836254</v>
      </c>
      <c r="E303" s="718">
        <v>3.7496692516086519E-2</v>
      </c>
      <c r="F303" s="717">
        <v>2887</v>
      </c>
      <c r="G303" s="717">
        <v>863394</v>
      </c>
      <c r="H303" s="718">
        <v>3.2454168373095602E-2</v>
      </c>
      <c r="I303" s="816">
        <v>2882</v>
      </c>
      <c r="J303" s="816">
        <v>845142</v>
      </c>
      <c r="K303" s="817">
        <v>2.9395049977885598E-2</v>
      </c>
      <c r="L303" s="816">
        <v>2824</v>
      </c>
      <c r="M303" s="816">
        <v>808281</v>
      </c>
      <c r="N303" s="817">
        <v>2.73881188562758E-2</v>
      </c>
    </row>
    <row r="304" spans="2:14" x14ac:dyDescent="0.35">
      <c r="B304" s="28" t="s">
        <v>24</v>
      </c>
      <c r="C304" s="601">
        <v>2144921</v>
      </c>
      <c r="D304" s="601">
        <v>107203948</v>
      </c>
      <c r="E304" s="642">
        <v>0.25642923440648552</v>
      </c>
      <c r="F304" s="601">
        <v>2360595</v>
      </c>
      <c r="G304" s="601">
        <v>117840915</v>
      </c>
      <c r="H304" s="642">
        <v>0.211681294801564</v>
      </c>
      <c r="I304" s="601">
        <v>2421954</v>
      </c>
      <c r="J304" s="601">
        <v>133664784</v>
      </c>
      <c r="K304" s="642">
        <v>0.20075479519822101</v>
      </c>
      <c r="L304" s="601">
        <v>2918312</v>
      </c>
      <c r="M304" s="601">
        <v>153278989</v>
      </c>
      <c r="N304" s="642">
        <v>0.203230665787102</v>
      </c>
    </row>
    <row r="305" spans="2:15" x14ac:dyDescent="0.35">
      <c r="B305" s="706" t="s">
        <v>387</v>
      </c>
      <c r="C305" s="39"/>
    </row>
    <row r="306" spans="2:15" s="541" customFormat="1" x14ac:dyDescent="0.35">
      <c r="B306" s="706" t="s">
        <v>426</v>
      </c>
      <c r="C306" s="39"/>
      <c r="D306" s="39"/>
      <c r="E306" s="39"/>
      <c r="F306" s="39"/>
      <c r="G306" s="187"/>
      <c r="H306" s="131"/>
      <c r="I306" s="131"/>
      <c r="J306" s="131"/>
      <c r="K306" s="131"/>
      <c r="L306" s="131"/>
      <c r="M306" s="131"/>
      <c r="N306" s="131"/>
      <c r="O306" s="131"/>
    </row>
    <row r="307" spans="2:15" x14ac:dyDescent="0.35">
      <c r="B307" s="34" t="s">
        <v>29</v>
      </c>
      <c r="G307" s="39"/>
      <c r="H307" s="39"/>
      <c r="I307" s="39"/>
      <c r="J307" s="39"/>
      <c r="K307" s="39"/>
      <c r="L307" s="39"/>
      <c r="M307" s="39"/>
      <c r="N307" s="39"/>
      <c r="O307" s="39"/>
    </row>
    <row r="308" spans="2:15" ht="20.149999999999999" customHeight="1" x14ac:dyDescent="0.35"/>
    <row r="309" spans="2:15" x14ac:dyDescent="0.35">
      <c r="B309" s="2" t="s">
        <v>412</v>
      </c>
    </row>
    <row r="310" spans="2:15" x14ac:dyDescent="0.35">
      <c r="B310" s="3" t="s">
        <v>111</v>
      </c>
    </row>
    <row r="311" spans="2:15" x14ac:dyDescent="0.35">
      <c r="B311" s="4"/>
      <c r="C311" s="968">
        <v>2017</v>
      </c>
      <c r="D311" s="968"/>
      <c r="E311" s="968"/>
      <c r="F311" s="968">
        <v>2018</v>
      </c>
      <c r="G311" s="968"/>
      <c r="H311" s="968"/>
      <c r="I311" s="968">
        <v>2019</v>
      </c>
      <c r="J311" s="968"/>
      <c r="K311" s="968"/>
      <c r="L311" s="968">
        <v>2020</v>
      </c>
      <c r="M311" s="968"/>
      <c r="N311" s="968"/>
    </row>
    <row r="312" spans="2:15" ht="28.9" customHeight="1" x14ac:dyDescent="0.35">
      <c r="B312" s="114"/>
      <c r="C312" s="153" t="s">
        <v>49</v>
      </c>
      <c r="D312" s="153" t="s">
        <v>50</v>
      </c>
      <c r="E312" s="153" t="s">
        <v>88</v>
      </c>
      <c r="F312" s="153" t="s">
        <v>49</v>
      </c>
      <c r="G312" s="153" t="s">
        <v>50</v>
      </c>
      <c r="H312" s="153" t="s">
        <v>88</v>
      </c>
      <c r="I312" s="153" t="s">
        <v>49</v>
      </c>
      <c r="J312" s="153" t="s">
        <v>50</v>
      </c>
      <c r="K312" s="153" t="s">
        <v>88</v>
      </c>
      <c r="L312" s="153" t="s">
        <v>49</v>
      </c>
      <c r="M312" s="153" t="s">
        <v>50</v>
      </c>
      <c r="N312" s="153" t="s">
        <v>88</v>
      </c>
    </row>
    <row r="313" spans="2:15" x14ac:dyDescent="0.35">
      <c r="B313" s="662" t="s">
        <v>72</v>
      </c>
      <c r="C313" s="669">
        <v>84846</v>
      </c>
      <c r="D313" s="669">
        <v>12738950</v>
      </c>
      <c r="E313" s="681">
        <v>0.2515772828416199</v>
      </c>
      <c r="F313" s="669">
        <v>75095</v>
      </c>
      <c r="G313" s="669">
        <v>12901584</v>
      </c>
      <c r="H313" s="681">
        <v>0.22966191443064471</v>
      </c>
      <c r="I313" s="669">
        <v>58163</v>
      </c>
      <c r="J313" s="669">
        <v>11039183</v>
      </c>
      <c r="K313" s="681">
        <v>0.18720407045278803</v>
      </c>
      <c r="L313" s="669">
        <v>27546</v>
      </c>
      <c r="M313" s="669">
        <v>3757013</v>
      </c>
      <c r="N313" s="681">
        <v>0.16422539353449064</v>
      </c>
    </row>
    <row r="314" spans="2:15" x14ac:dyDescent="0.35">
      <c r="B314" s="17" t="s">
        <v>73</v>
      </c>
      <c r="C314" s="158">
        <v>811</v>
      </c>
      <c r="D314" s="158">
        <v>11184</v>
      </c>
      <c r="E314" s="174">
        <v>3.9873259791935317E-2</v>
      </c>
      <c r="F314" s="158">
        <v>1941</v>
      </c>
      <c r="G314" s="158">
        <v>31706</v>
      </c>
      <c r="H314" s="174">
        <v>5.509125198840481E-2</v>
      </c>
      <c r="I314" s="158">
        <v>2935</v>
      </c>
      <c r="J314" s="158">
        <v>106154</v>
      </c>
      <c r="K314" s="174">
        <v>9.7924321530175051E-2</v>
      </c>
      <c r="L314" s="158">
        <v>4182</v>
      </c>
      <c r="M314" s="158">
        <v>214501</v>
      </c>
      <c r="N314" s="174">
        <v>0.16097503859893264</v>
      </c>
    </row>
    <row r="315" spans="2:15" x14ac:dyDescent="0.35">
      <c r="B315" s="21" t="s">
        <v>74</v>
      </c>
      <c r="C315" s="158">
        <v>0</v>
      </c>
      <c r="D315" s="158">
        <v>0</v>
      </c>
      <c r="E315" s="174">
        <v>0</v>
      </c>
      <c r="F315" s="158">
        <v>163</v>
      </c>
      <c r="G315" s="158">
        <v>7959</v>
      </c>
      <c r="H315" s="174">
        <v>0.61249979798819321</v>
      </c>
      <c r="I315" s="158">
        <v>92</v>
      </c>
      <c r="J315" s="158">
        <v>3266</v>
      </c>
      <c r="K315" s="174">
        <v>4.2858743826753039E-2</v>
      </c>
      <c r="L315" s="158">
        <v>2272</v>
      </c>
      <c r="M315" s="158">
        <v>144728</v>
      </c>
      <c r="N315" s="174">
        <v>2.0512433841774143</v>
      </c>
    </row>
    <row r="316" spans="2:15" x14ac:dyDescent="0.35">
      <c r="B316" s="673" t="s">
        <v>383</v>
      </c>
      <c r="C316" s="678">
        <v>62713</v>
      </c>
      <c r="D316" s="678">
        <v>8359487</v>
      </c>
      <c r="E316" s="679">
        <v>1.4988304594917152</v>
      </c>
      <c r="F316" s="678">
        <v>40422</v>
      </c>
      <c r="G316" s="678">
        <v>4835544</v>
      </c>
      <c r="H316" s="679">
        <v>1.1271367391621772</v>
      </c>
      <c r="I316" s="678">
        <v>18212</v>
      </c>
      <c r="J316" s="678">
        <v>4364674</v>
      </c>
      <c r="K316" s="679">
        <v>1.2634601410586519</v>
      </c>
      <c r="L316" s="678">
        <v>13517</v>
      </c>
      <c r="M316" s="678">
        <v>3335919</v>
      </c>
      <c r="N316" s="679">
        <v>1.4086623274900452</v>
      </c>
    </row>
    <row r="317" spans="2:15" x14ac:dyDescent="0.35">
      <c r="B317" s="673" t="s">
        <v>384</v>
      </c>
      <c r="C317" s="678">
        <v>475774</v>
      </c>
      <c r="D317" s="678">
        <v>32259383</v>
      </c>
      <c r="E317" s="679">
        <v>1.0248542705996908</v>
      </c>
      <c r="F317" s="678">
        <v>321704</v>
      </c>
      <c r="G317" s="678">
        <v>26708373</v>
      </c>
      <c r="H317" s="679">
        <v>1.1752660337336982</v>
      </c>
      <c r="I317" s="678">
        <v>455188</v>
      </c>
      <c r="J317" s="678">
        <v>31663327</v>
      </c>
      <c r="K317" s="679">
        <v>1.1640515557598476</v>
      </c>
      <c r="L317" s="678">
        <v>704686</v>
      </c>
      <c r="M317" s="678">
        <v>37178331</v>
      </c>
      <c r="N317" s="679">
        <v>0.89293459900125771</v>
      </c>
    </row>
    <row r="318" spans="2:15" x14ac:dyDescent="0.35">
      <c r="B318" s="662" t="s">
        <v>80</v>
      </c>
      <c r="C318" s="680">
        <v>51472</v>
      </c>
      <c r="D318" s="680">
        <v>6967763</v>
      </c>
      <c r="E318" s="681">
        <v>0.2292068422640669</v>
      </c>
      <c r="F318" s="680">
        <v>44837</v>
      </c>
      <c r="G318" s="680">
        <v>5833010</v>
      </c>
      <c r="H318" s="681">
        <v>0.18427135383175267</v>
      </c>
      <c r="I318" s="680">
        <v>38667</v>
      </c>
      <c r="J318" s="680">
        <v>4650999</v>
      </c>
      <c r="K318" s="681">
        <v>0.16794748479842747</v>
      </c>
      <c r="L318" s="680">
        <v>8224</v>
      </c>
      <c r="M318" s="680">
        <v>1011865</v>
      </c>
      <c r="N318" s="681">
        <v>5.6072543559322334E-2</v>
      </c>
    </row>
    <row r="319" spans="2:15" x14ac:dyDescent="0.35">
      <c r="B319" s="28" t="s">
        <v>24</v>
      </c>
      <c r="C319" s="601">
        <v>674805</v>
      </c>
      <c r="D319" s="601">
        <v>60325583</v>
      </c>
      <c r="E319" s="642">
        <v>0.51084340342413781</v>
      </c>
      <c r="F319" s="601">
        <v>482058</v>
      </c>
      <c r="G319" s="601">
        <v>50278511</v>
      </c>
      <c r="H319" s="642">
        <v>0.43778926846008276</v>
      </c>
      <c r="I319" s="601">
        <v>570230</v>
      </c>
      <c r="J319" s="601">
        <v>51718183</v>
      </c>
      <c r="K319" s="642">
        <v>0.44083985748335591</v>
      </c>
      <c r="L319" s="601">
        <v>753973</v>
      </c>
      <c r="M319" s="601">
        <v>45283128</v>
      </c>
      <c r="N319" s="642">
        <v>0.53320009796823209</v>
      </c>
    </row>
    <row r="320" spans="2:15" x14ac:dyDescent="0.35">
      <c r="B320" s="706" t="s">
        <v>387</v>
      </c>
    </row>
    <row r="321" spans="2:19" x14ac:dyDescent="0.35">
      <c r="B321" s="34" t="s">
        <v>29</v>
      </c>
    </row>
    <row r="322" spans="2:19" ht="20.149999999999999" customHeight="1" x14ac:dyDescent="0.35">
      <c r="B322" s="34"/>
      <c r="N322" s="63"/>
    </row>
    <row r="323" spans="2:19" x14ac:dyDescent="0.35">
      <c r="B323" s="2" t="s">
        <v>116</v>
      </c>
      <c r="R323" s="954" t="s">
        <v>2</v>
      </c>
      <c r="S323" s="954"/>
    </row>
    <row r="324" spans="2:19" x14ac:dyDescent="0.35">
      <c r="B324" s="3" t="s">
        <v>111</v>
      </c>
    </row>
    <row r="325" spans="2:19" x14ac:dyDescent="0.35">
      <c r="B325" s="553"/>
      <c r="C325" s="955">
        <v>2021</v>
      </c>
      <c r="D325" s="955"/>
      <c r="E325" s="955"/>
      <c r="F325" s="955">
        <v>2022</v>
      </c>
      <c r="G325" s="955"/>
      <c r="H325" s="955"/>
      <c r="I325" s="969">
        <v>2023</v>
      </c>
      <c r="J325" s="969"/>
      <c r="K325" s="969"/>
      <c r="L325" s="969">
        <v>2024</v>
      </c>
      <c r="M325" s="969"/>
      <c r="N325" s="969"/>
    </row>
    <row r="326" spans="2:19" ht="28.9" customHeight="1" x14ac:dyDescent="0.35">
      <c r="B326" s="255"/>
      <c r="C326" s="690" t="s">
        <v>49</v>
      </c>
      <c r="D326" s="690" t="s">
        <v>50</v>
      </c>
      <c r="E326" s="690" t="s">
        <v>88</v>
      </c>
      <c r="F326" s="690" t="s">
        <v>49</v>
      </c>
      <c r="G326" s="690" t="s">
        <v>50</v>
      </c>
      <c r="H326" s="690" t="s">
        <v>88</v>
      </c>
      <c r="I326" s="775" t="s">
        <v>49</v>
      </c>
      <c r="J326" s="775" t="s">
        <v>50</v>
      </c>
      <c r="K326" s="775" t="s">
        <v>88</v>
      </c>
      <c r="L326" s="775" t="s">
        <v>49</v>
      </c>
      <c r="M326" s="775" t="s">
        <v>50</v>
      </c>
      <c r="N326" s="775" t="s">
        <v>88</v>
      </c>
    </row>
    <row r="327" spans="2:19" x14ac:dyDescent="0.35">
      <c r="B327" s="662" t="s">
        <v>72</v>
      </c>
      <c r="C327" s="719">
        <v>59616</v>
      </c>
      <c r="D327" s="720">
        <v>4514461</v>
      </c>
      <c r="E327" s="721">
        <v>0.12790714786418339</v>
      </c>
      <c r="F327" s="719">
        <v>25501</v>
      </c>
      <c r="G327" s="719">
        <v>5101671</v>
      </c>
      <c r="H327" s="721">
        <v>7.50561989334525E-2</v>
      </c>
      <c r="I327" s="818">
        <v>38945</v>
      </c>
      <c r="J327" s="818">
        <v>7864768</v>
      </c>
      <c r="K327" s="819">
        <v>9.1454544821665401E-2</v>
      </c>
      <c r="L327" s="818">
        <v>57269</v>
      </c>
      <c r="M327" s="818">
        <v>10451001</v>
      </c>
      <c r="N327" s="819">
        <v>0.108547733452048</v>
      </c>
    </row>
    <row r="328" spans="2:19" x14ac:dyDescent="0.35">
      <c r="B328" s="558" t="s">
        <v>73</v>
      </c>
      <c r="C328" s="722">
        <v>8068</v>
      </c>
      <c r="D328" s="722">
        <v>373627</v>
      </c>
      <c r="E328" s="715">
        <v>7.549352944962523E-2</v>
      </c>
      <c r="F328" s="722">
        <v>11674</v>
      </c>
      <c r="G328" s="722">
        <v>997018</v>
      </c>
      <c r="H328" s="715">
        <v>7.4380202251486893E-2</v>
      </c>
      <c r="I328" s="820">
        <v>18943</v>
      </c>
      <c r="J328" s="820">
        <v>1487007</v>
      </c>
      <c r="K328" s="814">
        <v>6.6426494341730993E-2</v>
      </c>
      <c r="L328" s="820">
        <v>37429</v>
      </c>
      <c r="M328" s="820">
        <v>3767553</v>
      </c>
      <c r="N328" s="814">
        <v>0.114037676607238</v>
      </c>
    </row>
    <row r="329" spans="2:19" x14ac:dyDescent="0.35">
      <c r="B329" s="578" t="s">
        <v>74</v>
      </c>
      <c r="C329" s="722">
        <v>3361</v>
      </c>
      <c r="D329" s="722">
        <v>188290</v>
      </c>
      <c r="E329" s="715">
        <v>0.31491827177589016</v>
      </c>
      <c r="F329" s="722">
        <v>4408</v>
      </c>
      <c r="G329" s="722">
        <v>707484</v>
      </c>
      <c r="H329" s="715">
        <v>0.25108037270524902</v>
      </c>
      <c r="I329" s="820">
        <v>8432</v>
      </c>
      <c r="J329" s="820">
        <v>891906</v>
      </c>
      <c r="K329" s="814">
        <v>0.13452124877031499</v>
      </c>
      <c r="L329" s="820">
        <v>18787</v>
      </c>
      <c r="M329" s="820">
        <v>1761892</v>
      </c>
      <c r="N329" s="814">
        <v>0.14651577282511399</v>
      </c>
    </row>
    <row r="330" spans="2:19" x14ac:dyDescent="0.35">
      <c r="B330" s="673" t="s">
        <v>383</v>
      </c>
      <c r="C330" s="723">
        <v>21049</v>
      </c>
      <c r="D330" s="723">
        <v>4904400</v>
      </c>
      <c r="E330" s="716">
        <v>0.45362531410170048</v>
      </c>
      <c r="F330" s="723">
        <v>23593</v>
      </c>
      <c r="G330" s="723">
        <v>7094798</v>
      </c>
      <c r="H330" s="716">
        <v>0.47902984321992498</v>
      </c>
      <c r="I330" s="821">
        <v>39567</v>
      </c>
      <c r="J330" s="821">
        <v>10638526</v>
      </c>
      <c r="K330" s="815">
        <v>0.517272138850282</v>
      </c>
      <c r="L330" s="821">
        <v>44112</v>
      </c>
      <c r="M330" s="821">
        <v>10182918</v>
      </c>
      <c r="N330" s="815">
        <v>0.50549545973531496</v>
      </c>
    </row>
    <row r="331" spans="2:19" x14ac:dyDescent="0.35">
      <c r="B331" s="673" t="s">
        <v>384</v>
      </c>
      <c r="C331" s="723">
        <v>1061849</v>
      </c>
      <c r="D331" s="723">
        <v>59630628</v>
      </c>
      <c r="E331" s="716">
        <v>0.75063828793403609</v>
      </c>
      <c r="F331" s="723">
        <v>1301459</v>
      </c>
      <c r="G331" s="723">
        <v>67661887</v>
      </c>
      <c r="H331" s="716">
        <v>0.64028687393557204</v>
      </c>
      <c r="I331" s="821">
        <v>1220711</v>
      </c>
      <c r="J331" s="821">
        <v>78186825</v>
      </c>
      <c r="K331" s="815">
        <v>0.67404500380479204</v>
      </c>
      <c r="L331" s="821">
        <v>1643729</v>
      </c>
      <c r="M331" s="821">
        <v>93321091</v>
      </c>
      <c r="N331" s="815">
        <v>0.78154898864035705</v>
      </c>
    </row>
    <row r="332" spans="2:19" x14ac:dyDescent="0.35">
      <c r="B332" s="558" t="s">
        <v>399</v>
      </c>
      <c r="C332" s="722">
        <v>66829</v>
      </c>
      <c r="D332" s="722">
        <v>8047104</v>
      </c>
      <c r="E332" s="715">
        <v>0.3148416694540182</v>
      </c>
      <c r="F332" s="722">
        <v>89171</v>
      </c>
      <c r="G332" s="722">
        <v>12208893</v>
      </c>
      <c r="H332" s="715">
        <v>0.245973549509336</v>
      </c>
      <c r="I332" s="820">
        <v>107548</v>
      </c>
      <c r="J332" s="820">
        <v>15139967</v>
      </c>
      <c r="K332" s="814">
        <v>0.27555225630170499</v>
      </c>
      <c r="L332" s="820">
        <v>98881</v>
      </c>
      <c r="M332" s="820">
        <v>12798664</v>
      </c>
      <c r="N332" s="814">
        <v>0.24139411248988199</v>
      </c>
    </row>
    <row r="333" spans="2:19" s="541" customFormat="1" x14ac:dyDescent="0.35">
      <c r="B333" s="558" t="s">
        <v>400</v>
      </c>
      <c r="C333" s="602" t="s">
        <v>34</v>
      </c>
      <c r="D333" s="602" t="s">
        <v>34</v>
      </c>
      <c r="E333" s="602" t="s">
        <v>34</v>
      </c>
      <c r="F333" s="602" t="s">
        <v>34</v>
      </c>
      <c r="G333" s="602" t="s">
        <v>34</v>
      </c>
      <c r="H333" s="602" t="s">
        <v>34</v>
      </c>
      <c r="I333" s="820">
        <v>32339</v>
      </c>
      <c r="J333" s="820">
        <v>1260969</v>
      </c>
      <c r="K333" s="814">
        <v>0.31500003702153301</v>
      </c>
      <c r="L333" s="820">
        <v>25659</v>
      </c>
      <c r="M333" s="820">
        <v>1759545</v>
      </c>
      <c r="N333" s="814">
        <v>0.219571615316175</v>
      </c>
    </row>
    <row r="334" spans="2:19" x14ac:dyDescent="0.35">
      <c r="B334" s="558" t="s">
        <v>401</v>
      </c>
      <c r="C334" s="722">
        <v>66220</v>
      </c>
      <c r="D334" s="722">
        <v>4248429</v>
      </c>
      <c r="E334" s="715">
        <v>0.59559589284059244</v>
      </c>
      <c r="F334" s="722">
        <v>77606</v>
      </c>
      <c r="G334" s="722">
        <v>2513556</v>
      </c>
      <c r="H334" s="715">
        <v>0.56545681969846695</v>
      </c>
      <c r="I334" s="820">
        <v>74596</v>
      </c>
      <c r="J334" s="820">
        <v>2384112</v>
      </c>
      <c r="K334" s="814">
        <v>0.359839932122404</v>
      </c>
      <c r="L334" s="820">
        <v>44697</v>
      </c>
      <c r="M334" s="820">
        <v>1514752</v>
      </c>
      <c r="N334" s="814">
        <v>0.25804794911784601</v>
      </c>
    </row>
    <row r="335" spans="2:19" x14ac:dyDescent="0.35">
      <c r="B335" s="558" t="s">
        <v>402</v>
      </c>
      <c r="C335" s="722">
        <v>928800</v>
      </c>
      <c r="D335" s="722">
        <v>47335095</v>
      </c>
      <c r="E335" s="715">
        <v>1.012567064731968</v>
      </c>
      <c r="F335" s="722">
        <v>1134682</v>
      </c>
      <c r="G335" s="722">
        <v>52939438</v>
      </c>
      <c r="H335" s="715">
        <v>1.02607402944273</v>
      </c>
      <c r="I335" s="820">
        <v>1006228</v>
      </c>
      <c r="J335" s="820">
        <v>59401777</v>
      </c>
      <c r="K335" s="814">
        <v>1.17805027443037</v>
      </c>
      <c r="L335" s="820">
        <v>1474492</v>
      </c>
      <c r="M335" s="820">
        <v>77248130</v>
      </c>
      <c r="N335" s="814">
        <v>1.4713386515770599</v>
      </c>
    </row>
    <row r="336" spans="2:19" s="541" customFormat="1" x14ac:dyDescent="0.35">
      <c r="B336" s="558" t="s">
        <v>379</v>
      </c>
      <c r="C336" s="602" t="s">
        <v>34</v>
      </c>
      <c r="D336" s="602" t="s">
        <v>34</v>
      </c>
      <c r="E336" s="602" t="s">
        <v>34</v>
      </c>
      <c r="F336" s="602" t="s">
        <v>34</v>
      </c>
      <c r="G336" s="602" t="s">
        <v>34</v>
      </c>
      <c r="H336" s="602" t="s">
        <v>34</v>
      </c>
      <c r="I336" s="820">
        <v>317286</v>
      </c>
      <c r="J336" s="820">
        <v>11378797</v>
      </c>
      <c r="K336" s="814">
        <v>0.91065138185921601</v>
      </c>
      <c r="L336" s="820">
        <v>547668</v>
      </c>
      <c r="M336" s="820">
        <v>19890841</v>
      </c>
      <c r="N336" s="814">
        <v>1.2690681226743601</v>
      </c>
    </row>
    <row r="337" spans="2:29" s="541" customFormat="1" x14ac:dyDescent="0.35">
      <c r="B337" s="558" t="s">
        <v>409</v>
      </c>
      <c r="C337" s="602" t="s">
        <v>34</v>
      </c>
      <c r="D337" s="602" t="s">
        <v>34</v>
      </c>
      <c r="E337" s="602" t="s">
        <v>34</v>
      </c>
      <c r="F337" s="602" t="s">
        <v>34</v>
      </c>
      <c r="G337" s="602" t="s">
        <v>34</v>
      </c>
      <c r="H337" s="602" t="s">
        <v>34</v>
      </c>
      <c r="I337" s="820">
        <v>416116</v>
      </c>
      <c r="J337" s="820">
        <v>30632806</v>
      </c>
      <c r="K337" s="814">
        <v>1.5338678465422599</v>
      </c>
      <c r="L337" s="820">
        <v>651446</v>
      </c>
      <c r="M337" s="820">
        <v>43751776</v>
      </c>
      <c r="N337" s="814">
        <v>1.9567278135327699</v>
      </c>
    </row>
    <row r="338" spans="2:29" s="541" customFormat="1" x14ac:dyDescent="0.35">
      <c r="B338" s="558" t="s">
        <v>405</v>
      </c>
      <c r="C338" s="602" t="s">
        <v>34</v>
      </c>
      <c r="D338" s="602" t="s">
        <v>34</v>
      </c>
      <c r="E338" s="602" t="s">
        <v>34</v>
      </c>
      <c r="F338" s="602" t="s">
        <v>34</v>
      </c>
      <c r="G338" s="602" t="s">
        <v>34</v>
      </c>
      <c r="H338" s="602" t="s">
        <v>34</v>
      </c>
      <c r="I338" s="820">
        <v>6419</v>
      </c>
      <c r="J338" s="820">
        <v>387978</v>
      </c>
      <c r="K338" s="814">
        <v>0.11890420570186699</v>
      </c>
      <c r="L338" s="820">
        <v>3303</v>
      </c>
      <c r="M338" s="820">
        <v>308470</v>
      </c>
      <c r="N338" s="814">
        <v>0.101833032550042</v>
      </c>
    </row>
    <row r="339" spans="2:29" s="541" customFormat="1" x14ac:dyDescent="0.35">
      <c r="B339" s="558" t="s">
        <v>406</v>
      </c>
      <c r="C339" s="602" t="s">
        <v>34</v>
      </c>
      <c r="D339" s="602" t="s">
        <v>34</v>
      </c>
      <c r="E339" s="602" t="s">
        <v>34</v>
      </c>
      <c r="F339" s="602" t="s">
        <v>34</v>
      </c>
      <c r="G339" s="602" t="s">
        <v>34</v>
      </c>
      <c r="H339" s="602" t="s">
        <v>34</v>
      </c>
      <c r="I339" s="820">
        <v>266407</v>
      </c>
      <c r="J339" s="820">
        <v>17002196</v>
      </c>
      <c r="K339" s="814">
        <v>1.15703108644214</v>
      </c>
      <c r="L339" s="820">
        <v>272075</v>
      </c>
      <c r="M339" s="820">
        <v>13297043</v>
      </c>
      <c r="N339" s="814">
        <v>1.1623777727381099</v>
      </c>
    </row>
    <row r="340" spans="2:29" x14ac:dyDescent="0.35">
      <c r="B340" s="662" t="s">
        <v>80</v>
      </c>
      <c r="C340" s="719">
        <v>4155</v>
      </c>
      <c r="D340" s="719">
        <v>676073</v>
      </c>
      <c r="E340" s="721">
        <v>3.1417544545992743E-2</v>
      </c>
      <c r="F340" s="719">
        <v>5044</v>
      </c>
      <c r="G340" s="719">
        <v>939726</v>
      </c>
      <c r="H340" s="721">
        <v>4.5685691744919397E-2</v>
      </c>
      <c r="I340" s="941">
        <v>4982</v>
      </c>
      <c r="J340" s="941">
        <v>931688</v>
      </c>
      <c r="K340" s="942">
        <v>2.7784830224669502E-2</v>
      </c>
      <c r="L340" s="941">
        <v>8147</v>
      </c>
      <c r="M340" s="941">
        <v>1160237</v>
      </c>
      <c r="N340" s="942">
        <v>3.3145551678042298E-2</v>
      </c>
    </row>
    <row r="341" spans="2:29" x14ac:dyDescent="0.35">
      <c r="B341" s="28" t="s">
        <v>24</v>
      </c>
      <c r="C341" s="601">
        <v>1146669</v>
      </c>
      <c r="D341" s="601">
        <v>69725562</v>
      </c>
      <c r="E341" s="642">
        <v>0.47411308367562804</v>
      </c>
      <c r="F341" s="601">
        <v>1355597</v>
      </c>
      <c r="G341" s="601">
        <v>80798082</v>
      </c>
      <c r="H341" s="642">
        <v>0.38654594882648202</v>
      </c>
      <c r="I341" s="601">
        <v>1304205</v>
      </c>
      <c r="J341" s="601">
        <v>97621807</v>
      </c>
      <c r="K341" s="940">
        <v>0.38119854121956298</v>
      </c>
      <c r="L341" s="601">
        <v>1753257</v>
      </c>
      <c r="M341" s="601">
        <v>115115247</v>
      </c>
      <c r="N341" s="940">
        <v>0.425039446772632</v>
      </c>
    </row>
    <row r="342" spans="2:29" x14ac:dyDescent="0.35">
      <c r="B342" s="706" t="s">
        <v>387</v>
      </c>
      <c r="C342" s="39"/>
      <c r="F342" s="184"/>
    </row>
    <row r="343" spans="2:29" s="541" customFormat="1" x14ac:dyDescent="0.35">
      <c r="B343" s="706" t="s">
        <v>408</v>
      </c>
      <c r="C343" s="39"/>
      <c r="D343" s="39"/>
      <c r="E343" s="39"/>
      <c r="F343" s="39"/>
      <c r="G343" s="131"/>
      <c r="H343" s="131"/>
      <c r="I343" s="131"/>
      <c r="J343" s="131"/>
      <c r="K343" s="131"/>
      <c r="L343" s="131"/>
      <c r="M343" s="131"/>
      <c r="N343" s="131"/>
      <c r="O343" s="131"/>
      <c r="U343"/>
      <c r="V343"/>
      <c r="W343"/>
      <c r="X343"/>
      <c r="Y343"/>
      <c r="Z343"/>
      <c r="AA343"/>
      <c r="AB343"/>
      <c r="AC343"/>
    </row>
    <row r="344" spans="2:29" x14ac:dyDescent="0.35">
      <c r="B344" s="34" t="s">
        <v>29</v>
      </c>
    </row>
    <row r="345" spans="2:29" ht="20.149999999999999" customHeight="1" x14ac:dyDescent="0.35"/>
    <row r="346" spans="2:29" x14ac:dyDescent="0.35">
      <c r="B346" s="79" t="s">
        <v>446</v>
      </c>
      <c r="C346" s="39"/>
      <c r="D346" s="39"/>
      <c r="E346" s="39"/>
      <c r="F346" s="39"/>
      <c r="G346" s="972"/>
      <c r="H346" s="972"/>
    </row>
    <row r="347" spans="2:29" x14ac:dyDescent="0.35">
      <c r="B347" s="3" t="s">
        <v>118</v>
      </c>
    </row>
    <row r="348" spans="2:29" x14ac:dyDescent="0.35">
      <c r="B348" s="144"/>
      <c r="C348" s="968" t="s">
        <v>119</v>
      </c>
      <c r="D348" s="968"/>
      <c r="E348" s="968" t="s">
        <v>120</v>
      </c>
      <c r="F348" s="968"/>
      <c r="G348" s="968" t="s">
        <v>51</v>
      </c>
      <c r="H348" s="968"/>
    </row>
    <row r="349" spans="2:29" x14ac:dyDescent="0.35">
      <c r="B349" s="114"/>
      <c r="C349" s="153" t="s">
        <v>49</v>
      </c>
      <c r="D349" s="153" t="s">
        <v>50</v>
      </c>
      <c r="E349" s="153" t="s">
        <v>49</v>
      </c>
      <c r="F349" s="153" t="s">
        <v>50</v>
      </c>
      <c r="G349" s="153" t="s">
        <v>121</v>
      </c>
      <c r="H349" s="153" t="s">
        <v>122</v>
      </c>
    </row>
    <row r="350" spans="2:29" x14ac:dyDescent="0.35">
      <c r="B350" s="31" t="s">
        <v>123</v>
      </c>
      <c r="C350" s="822">
        <v>839775334</v>
      </c>
      <c r="D350" s="822">
        <v>47851435622</v>
      </c>
      <c r="E350" s="822">
        <v>331775</v>
      </c>
      <c r="F350" s="822">
        <v>25646539</v>
      </c>
      <c r="G350" s="823">
        <v>0.39507590490863398</v>
      </c>
      <c r="H350" s="823">
        <v>5.3596174632237897E-2</v>
      </c>
    </row>
    <row r="351" spans="2:29" ht="14.65" customHeight="1" x14ac:dyDescent="0.35">
      <c r="B351" s="124" t="s">
        <v>358</v>
      </c>
      <c r="C351" s="824">
        <v>167243767</v>
      </c>
      <c r="D351" s="824">
        <v>7480671089</v>
      </c>
      <c r="E351" s="824">
        <v>301261</v>
      </c>
      <c r="F351" s="824">
        <v>14058213</v>
      </c>
      <c r="G351" s="797">
        <v>1.8013287155867499</v>
      </c>
      <c r="H351" s="797">
        <v>0.18792716365610601</v>
      </c>
    </row>
    <row r="352" spans="2:29" x14ac:dyDescent="0.35">
      <c r="B352" s="25" t="s">
        <v>125</v>
      </c>
      <c r="C352" s="825">
        <v>326985440</v>
      </c>
      <c r="D352" s="825">
        <v>30154845761</v>
      </c>
      <c r="E352" s="825">
        <v>163659</v>
      </c>
      <c r="F352" s="825">
        <v>21327646</v>
      </c>
      <c r="G352" s="797">
        <v>0.50050852417159597</v>
      </c>
      <c r="H352" s="797">
        <v>7.0727093645372094E-2</v>
      </c>
    </row>
    <row r="353" spans="2:8" x14ac:dyDescent="0.35">
      <c r="B353" s="25" t="s">
        <v>126</v>
      </c>
      <c r="C353" s="825">
        <v>409511562</v>
      </c>
      <c r="D353" s="825">
        <v>15409913699</v>
      </c>
      <c r="E353" s="825">
        <v>262287</v>
      </c>
      <c r="F353" s="825">
        <v>19961503</v>
      </c>
      <c r="G353" s="797">
        <v>0.64048741070710002</v>
      </c>
      <c r="H353" s="797">
        <v>0.12953676049006899</v>
      </c>
    </row>
    <row r="354" spans="2:8" x14ac:dyDescent="0.35">
      <c r="B354" s="25" t="s">
        <v>127</v>
      </c>
      <c r="C354" s="825">
        <v>34103581</v>
      </c>
      <c r="D354" s="825">
        <v>2614453637</v>
      </c>
      <c r="E354" s="825">
        <v>10090</v>
      </c>
      <c r="F354" s="825">
        <v>1060996</v>
      </c>
      <c r="G354" s="797">
        <v>0.295863358161713</v>
      </c>
      <c r="H354" s="797">
        <v>4.0581939759217103E-2</v>
      </c>
    </row>
    <row r="355" spans="2:8" x14ac:dyDescent="0.35">
      <c r="B355" s="25" t="s">
        <v>128</v>
      </c>
      <c r="C355" s="825">
        <v>117021604</v>
      </c>
      <c r="D355" s="825">
        <v>13443874493</v>
      </c>
      <c r="E355" s="825">
        <v>40974</v>
      </c>
      <c r="F355" s="825">
        <v>12257418</v>
      </c>
      <c r="G355" s="797">
        <v>0.35014047491606798</v>
      </c>
      <c r="H355" s="797">
        <v>9.1174742864359795E-2</v>
      </c>
    </row>
    <row r="356" spans="2:8" x14ac:dyDescent="0.35">
      <c r="B356" s="25" t="s">
        <v>129</v>
      </c>
      <c r="C356" s="825">
        <v>14109505</v>
      </c>
      <c r="D356" s="825">
        <v>2838800127</v>
      </c>
      <c r="E356" s="825">
        <v>5752</v>
      </c>
      <c r="F356" s="825">
        <v>818359</v>
      </c>
      <c r="G356" s="797">
        <v>0.40766844761740401</v>
      </c>
      <c r="H356" s="797">
        <v>2.8827637149108801E-2</v>
      </c>
    </row>
    <row r="357" spans="2:8" x14ac:dyDescent="0.35">
      <c r="B357" s="25" t="s">
        <v>130</v>
      </c>
      <c r="C357" s="825">
        <v>53374504</v>
      </c>
      <c r="D357" s="825">
        <v>3373912500</v>
      </c>
      <c r="E357" s="825">
        <v>24330</v>
      </c>
      <c r="F357" s="825">
        <v>2323234</v>
      </c>
      <c r="G357" s="797">
        <v>0.45583561769491998</v>
      </c>
      <c r="H357" s="797">
        <v>6.88587507826596E-2</v>
      </c>
    </row>
    <row r="358" spans="2:8" x14ac:dyDescent="0.35">
      <c r="B358" s="25" t="s">
        <v>131</v>
      </c>
      <c r="C358" s="825">
        <v>491092639</v>
      </c>
      <c r="D358" s="825">
        <v>39221545908</v>
      </c>
      <c r="E358" s="825">
        <v>499264</v>
      </c>
      <c r="F358" s="825">
        <v>41107865</v>
      </c>
      <c r="G358" s="797">
        <v>1.01663914371968</v>
      </c>
      <c r="H358" s="797">
        <v>0.10480939506164499</v>
      </c>
    </row>
    <row r="359" spans="2:8" x14ac:dyDescent="0.35">
      <c r="B359" s="25" t="s">
        <v>132</v>
      </c>
      <c r="C359" s="825">
        <v>122727707</v>
      </c>
      <c r="D359" s="825">
        <v>12116829244</v>
      </c>
      <c r="E359" s="825">
        <v>74282</v>
      </c>
      <c r="F359" s="825">
        <v>15918915</v>
      </c>
      <c r="G359" s="797">
        <v>0.60525859902197998</v>
      </c>
      <c r="H359" s="797">
        <v>0.131378553575662</v>
      </c>
    </row>
    <row r="360" spans="2:8" x14ac:dyDescent="0.35">
      <c r="B360" s="25" t="s">
        <v>133</v>
      </c>
      <c r="C360" s="825">
        <v>159189679</v>
      </c>
      <c r="D360" s="825">
        <v>4864731237</v>
      </c>
      <c r="E360" s="825">
        <v>66173</v>
      </c>
      <c r="F360" s="825">
        <v>4375325</v>
      </c>
      <c r="G360" s="797">
        <v>0.41568649686139503</v>
      </c>
      <c r="H360" s="797">
        <v>8.9939706570474204E-2</v>
      </c>
    </row>
    <row r="361" spans="2:8" x14ac:dyDescent="0.35">
      <c r="B361" s="31" t="s">
        <v>134</v>
      </c>
      <c r="C361" s="822">
        <v>164587463</v>
      </c>
      <c r="D361" s="822">
        <v>11366167820</v>
      </c>
      <c r="E361" s="822">
        <v>27834</v>
      </c>
      <c r="F361" s="822">
        <v>4007355</v>
      </c>
      <c r="G361" s="939">
        <v>0.16911373134173699</v>
      </c>
      <c r="H361" s="939">
        <v>3.5256869891966802E-2</v>
      </c>
    </row>
    <row r="362" spans="2:8" x14ac:dyDescent="0.35">
      <c r="B362" s="28" t="s">
        <v>24</v>
      </c>
      <c r="C362" s="601">
        <v>2899722785</v>
      </c>
      <c r="D362" s="601">
        <v>190737181137</v>
      </c>
      <c r="E362" s="601">
        <v>1807681</v>
      </c>
      <c r="F362" s="601">
        <v>162863368</v>
      </c>
      <c r="G362" s="940">
        <v>0.62339786732406599</v>
      </c>
      <c r="H362" s="940">
        <v>8.5386271847553805E-2</v>
      </c>
    </row>
    <row r="363" spans="2:8" x14ac:dyDescent="0.35">
      <c r="B363" s="34" t="s">
        <v>29</v>
      </c>
      <c r="C363" s="15"/>
      <c r="D363" s="15"/>
      <c r="E363" s="15"/>
      <c r="F363" s="15"/>
      <c r="G363" s="15"/>
      <c r="H363" s="15"/>
    </row>
  </sheetData>
  <mergeCells count="107">
    <mergeCell ref="Q194:R194"/>
    <mergeCell ref="Q216:R216"/>
    <mergeCell ref="C4:D4"/>
    <mergeCell ref="E4:F4"/>
    <mergeCell ref="G4:H4"/>
    <mergeCell ref="I4:J4"/>
    <mergeCell ref="K4:L4"/>
    <mergeCell ref="C43:E43"/>
    <mergeCell ref="F43:H43"/>
    <mergeCell ref="I43:K43"/>
    <mergeCell ref="L43:N43"/>
    <mergeCell ref="C57:E57"/>
    <mergeCell ref="F57:H57"/>
    <mergeCell ref="C80:F80"/>
    <mergeCell ref="G80:J80"/>
    <mergeCell ref="C81:D81"/>
    <mergeCell ref="E81:F81"/>
    <mergeCell ref="G81:H81"/>
    <mergeCell ref="I81:J81"/>
    <mergeCell ref="C103:F103"/>
    <mergeCell ref="K81:L81"/>
    <mergeCell ref="G103:J103"/>
    <mergeCell ref="K103:L103"/>
    <mergeCell ref="G104:H104"/>
    <mergeCell ref="Q4:R4"/>
    <mergeCell ref="L57:N57"/>
    <mergeCell ref="Q172:R172"/>
    <mergeCell ref="Q2:R2"/>
    <mergeCell ref="R41:S41"/>
    <mergeCell ref="O124:P124"/>
    <mergeCell ref="R170:S170"/>
    <mergeCell ref="O4:P4"/>
    <mergeCell ref="I57:K57"/>
    <mergeCell ref="M4:N4"/>
    <mergeCell ref="C239:E239"/>
    <mergeCell ref="F239:H239"/>
    <mergeCell ref="I239:K239"/>
    <mergeCell ref="C194:D194"/>
    <mergeCell ref="E194:F194"/>
    <mergeCell ref="G194:H194"/>
    <mergeCell ref="K80:N80"/>
    <mergeCell ref="K172:L172"/>
    <mergeCell ref="C149:F149"/>
    <mergeCell ref="G149:H149"/>
    <mergeCell ref="C150:D150"/>
    <mergeCell ref="E150:F150"/>
    <mergeCell ref="G150:G151"/>
    <mergeCell ref="H150:H151"/>
    <mergeCell ref="C216:D216"/>
    <mergeCell ref="E216:F216"/>
    <mergeCell ref="I104:J104"/>
    <mergeCell ref="K104:K105"/>
    <mergeCell ref="L104:L105"/>
    <mergeCell ref="C348:D348"/>
    <mergeCell ref="E348:F348"/>
    <mergeCell ref="G348:H348"/>
    <mergeCell ref="C311:E311"/>
    <mergeCell ref="F311:H311"/>
    <mergeCell ref="C325:E325"/>
    <mergeCell ref="F325:H325"/>
    <mergeCell ref="C275:E275"/>
    <mergeCell ref="F275:H275"/>
    <mergeCell ref="G346:H346"/>
    <mergeCell ref="I325:K325"/>
    <mergeCell ref="O194:P194"/>
    <mergeCell ref="O216:P216"/>
    <mergeCell ref="O172:P172"/>
    <mergeCell ref="I311:K311"/>
    <mergeCell ref="L311:N311"/>
    <mergeCell ref="L239:N239"/>
    <mergeCell ref="L275:N275"/>
    <mergeCell ref="I194:J194"/>
    <mergeCell ref="K194:L194"/>
    <mergeCell ref="M216:N216"/>
    <mergeCell ref="M194:N194"/>
    <mergeCell ref="M172:N172"/>
    <mergeCell ref="L253:N253"/>
    <mergeCell ref="L289:N289"/>
    <mergeCell ref="L325:N325"/>
    <mergeCell ref="I216:J216"/>
    <mergeCell ref="K216:L216"/>
    <mergeCell ref="I172:J172"/>
    <mergeCell ref="I253:K253"/>
    <mergeCell ref="R323:S323"/>
    <mergeCell ref="R78:S78"/>
    <mergeCell ref="O251:P251"/>
    <mergeCell ref="R214:S214"/>
    <mergeCell ref="R287:S287"/>
    <mergeCell ref="I275:K275"/>
    <mergeCell ref="C289:E289"/>
    <mergeCell ref="F289:H289"/>
    <mergeCell ref="I289:K289"/>
    <mergeCell ref="C253:E253"/>
    <mergeCell ref="F253:H253"/>
    <mergeCell ref="G216:H216"/>
    <mergeCell ref="C126:F126"/>
    <mergeCell ref="G126:J126"/>
    <mergeCell ref="C127:D127"/>
    <mergeCell ref="E127:F127"/>
    <mergeCell ref="G127:H127"/>
    <mergeCell ref="I127:J127"/>
    <mergeCell ref="C172:D172"/>
    <mergeCell ref="E172:F172"/>
    <mergeCell ref="G172:H172"/>
    <mergeCell ref="M81:N81"/>
    <mergeCell ref="C104:D104"/>
    <mergeCell ref="E104:F104"/>
  </mergeCells>
  <hyperlinks>
    <hyperlink ref="N78:R78" location="SOMMAIRE!A1" display="Retour sommaire ~" xr:uid="{00000000-0004-0000-0300-000000000000}"/>
    <hyperlink ref="R170" location="SOMMAIRE!A1" display="Retour sommaire ~" xr:uid="{00000000-0004-0000-0300-000001000000}"/>
    <hyperlink ref="R323" location="SOMMAIRE!A1" display="Retour sommaire ~" xr:uid="{00000000-0004-0000-0300-000002000000}"/>
    <hyperlink ref="R41" location="SOMMAIRE!A1" display="Retour sommaire ~" xr:uid="{00000000-0004-0000-0300-000003000000}"/>
    <hyperlink ref="R78" location="SOMMAIRE!A1" display="Retour sommaire ~" xr:uid="{00000000-0004-0000-0300-000004000000}"/>
    <hyperlink ref="O124" location="SOMMAIRE!A1" display="Retour sommaire ~" xr:uid="{00000000-0004-0000-0300-000005000000}"/>
    <hyperlink ref="O251" location="SOMMAIRE!A1" display="Retour sommaire ~" xr:uid="{00000000-0004-0000-0300-000006000000}"/>
    <hyperlink ref="R214" location="SOMMAIRE!A1" display="Retour sommaire ~" xr:uid="{00000000-0004-0000-0300-000007000000}"/>
    <hyperlink ref="R287" location="SOMMAIRE!A1" display="Retour sommaire ~" xr:uid="{00000000-0004-0000-0300-000008000000}"/>
    <hyperlink ref="Q2:R2" location="SOMMAIRE!A1" display="Retour sommaire ~" xr:uid="{00000000-0004-0000-0300-000009000000}"/>
  </hyperlinks>
  <pageMargins left="0.70866141732283472" right="0.70866141732283472" top="0.74803149606299213" bottom="0.74803149606299213" header="0.31496062992125984" footer="0.31496062992125984"/>
  <pageSetup paperSize="9" scale="35" orientation="portrait" r:id="rId1"/>
  <headerFooter>
    <oddHeader>&amp;R&amp;"Calibri"&amp;10&amp;K000000 BDF-RESTREINT&amp;1#_x000D_</oddHeader>
    <oddFooter>&amp;L&amp;"Arial,Normal"&amp;K002060BANQUE DE FRANCE&amp;C&amp;"Arial,Normal"&amp;K002060Rapport annuel de l'Observatoire de la sécurité des moyens de paiement - 2023&amp;R&amp;"Arial,Normal"&amp;K553CD4Septembre 2024 | Page &amp;P/&amp;N</oddFooter>
  </headerFooter>
  <rowBreaks count="2" manualBreakCount="2">
    <brk id="123" max="16383" man="1"/>
    <brk id="25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39997558519241921"/>
  </sheetPr>
  <dimension ref="B1:AC271"/>
  <sheetViews>
    <sheetView showGridLines="0" topLeftCell="B1" zoomScaleNormal="100" workbookViewId="0">
      <selection activeCell="H143" sqref="H143"/>
    </sheetView>
  </sheetViews>
  <sheetFormatPr baseColWidth="10" defaultRowHeight="14.5" x14ac:dyDescent="0.35"/>
  <cols>
    <col min="1" max="1" width="1.7265625" customWidth="1"/>
    <col min="2" max="2" width="47.7265625" customWidth="1"/>
    <col min="3" max="4" width="11.26953125" customWidth="1"/>
    <col min="5" max="5" width="12.7265625" bestFit="1" customWidth="1"/>
    <col min="6" max="7" width="11.26953125" customWidth="1"/>
    <col min="8" max="8" width="12.7265625" bestFit="1" customWidth="1"/>
    <col min="9" max="11" width="11.26953125" customWidth="1"/>
    <col min="12" max="12" width="11.81640625" bestFit="1" customWidth="1"/>
    <col min="13" max="14" width="11.26953125" customWidth="1"/>
    <col min="15" max="15" width="12.26953125" customWidth="1"/>
    <col min="17" max="17" width="10.453125" bestFit="1" customWidth="1"/>
  </cols>
  <sheetData>
    <row r="1" spans="2:29" ht="30" customHeight="1" x14ac:dyDescent="0.35">
      <c r="B1" s="591" t="s">
        <v>135</v>
      </c>
      <c r="C1" s="39"/>
    </row>
    <row r="2" spans="2:29" x14ac:dyDescent="0.35">
      <c r="B2" s="2" t="s">
        <v>136</v>
      </c>
      <c r="Q2" s="954" t="s">
        <v>2</v>
      </c>
      <c r="R2" s="954"/>
    </row>
    <row r="3" spans="2:29" s="39" customFormat="1" x14ac:dyDescent="0.35">
      <c r="B3" s="611" t="s">
        <v>70</v>
      </c>
      <c r="D3" s="113"/>
      <c r="R3"/>
      <c r="S3"/>
      <c r="T3"/>
      <c r="U3"/>
      <c r="V3"/>
      <c r="W3"/>
      <c r="X3"/>
      <c r="Y3"/>
      <c r="Z3"/>
      <c r="AA3"/>
      <c r="AB3"/>
      <c r="AC3"/>
    </row>
    <row r="4" spans="2:29" s="39" customFormat="1" x14ac:dyDescent="0.35">
      <c r="B4" s="553"/>
      <c r="C4" s="955">
        <v>2017</v>
      </c>
      <c r="D4" s="955"/>
      <c r="E4" s="955">
        <v>2018</v>
      </c>
      <c r="F4" s="955"/>
      <c r="G4" s="955">
        <v>2019</v>
      </c>
      <c r="H4" s="955"/>
      <c r="I4" s="955">
        <v>2020</v>
      </c>
      <c r="J4" s="955"/>
      <c r="K4" s="955">
        <v>2021</v>
      </c>
      <c r="L4" s="955"/>
      <c r="M4" s="955">
        <v>2022</v>
      </c>
      <c r="N4" s="955"/>
      <c r="O4" s="969">
        <v>2023</v>
      </c>
      <c r="P4" s="969"/>
      <c r="Q4" s="969">
        <v>2024</v>
      </c>
      <c r="R4" s="969"/>
      <c r="T4"/>
      <c r="U4"/>
      <c r="V4"/>
      <c r="W4"/>
      <c r="X4"/>
      <c r="Y4"/>
      <c r="Z4"/>
      <c r="AA4"/>
      <c r="AB4"/>
      <c r="AC4"/>
    </row>
    <row r="5" spans="2:29" s="39" customFormat="1" ht="13.9" customHeight="1" x14ac:dyDescent="0.35">
      <c r="B5" s="255"/>
      <c r="C5" s="690" t="s">
        <v>49</v>
      </c>
      <c r="D5" s="115" t="s">
        <v>71</v>
      </c>
      <c r="E5" s="690" t="s">
        <v>49</v>
      </c>
      <c r="F5" s="115" t="s">
        <v>71</v>
      </c>
      <c r="G5" s="690" t="s">
        <v>49</v>
      </c>
      <c r="H5" s="115" t="s">
        <v>71</v>
      </c>
      <c r="I5" s="690" t="s">
        <v>49</v>
      </c>
      <c r="J5" s="115" t="s">
        <v>71</v>
      </c>
      <c r="K5" s="690" t="s">
        <v>49</v>
      </c>
      <c r="L5" s="115" t="s">
        <v>71</v>
      </c>
      <c r="M5" s="690" t="s">
        <v>49</v>
      </c>
      <c r="N5" s="115" t="s">
        <v>71</v>
      </c>
      <c r="O5" s="775" t="s">
        <v>49</v>
      </c>
      <c r="P5" s="775" t="s">
        <v>71</v>
      </c>
      <c r="Q5" s="775" t="s">
        <v>49</v>
      </c>
      <c r="R5" s="775" t="s">
        <v>71</v>
      </c>
      <c r="T5"/>
      <c r="U5"/>
      <c r="V5"/>
      <c r="W5"/>
      <c r="X5"/>
      <c r="Y5"/>
      <c r="Z5"/>
      <c r="AA5"/>
      <c r="AB5"/>
      <c r="AC5"/>
    </row>
    <row r="6" spans="2:29" x14ac:dyDescent="0.35">
      <c r="B6" s="658" t="s">
        <v>72</v>
      </c>
      <c r="C6" s="707">
        <v>11076237.531000001</v>
      </c>
      <c r="D6" s="707">
        <v>440943479.85300004</v>
      </c>
      <c r="E6" s="707">
        <v>11286512.713</v>
      </c>
      <c r="F6" s="707">
        <v>453608003.22999996</v>
      </c>
      <c r="G6" s="707">
        <v>12277149.336000001</v>
      </c>
      <c r="H6" s="707">
        <v>468895510.81299996</v>
      </c>
      <c r="I6" s="707">
        <v>11284433.277000001</v>
      </c>
      <c r="J6" s="707">
        <v>428180386.88200003</v>
      </c>
      <c r="K6" s="707">
        <v>13031097.715</v>
      </c>
      <c r="L6" s="707">
        <v>480804098.66600001</v>
      </c>
      <c r="M6" s="707">
        <v>15093610.604</v>
      </c>
      <c r="N6" s="707">
        <v>551753132.67200005</v>
      </c>
      <c r="O6" s="776">
        <v>16159605.24</v>
      </c>
      <c r="P6" s="776">
        <v>588228633.24300003</v>
      </c>
      <c r="Q6" s="776">
        <v>17012812.949000001</v>
      </c>
      <c r="R6" s="776">
        <v>604699648.98399997</v>
      </c>
    </row>
    <row r="7" spans="2:29" x14ac:dyDescent="0.35">
      <c r="B7" s="558" t="s">
        <v>73</v>
      </c>
      <c r="C7" s="602">
        <v>1302752.7250000001</v>
      </c>
      <c r="D7" s="602">
        <v>13537549.896</v>
      </c>
      <c r="E7" s="602">
        <v>2370246.6880000001</v>
      </c>
      <c r="F7" s="602">
        <v>25007583.537</v>
      </c>
      <c r="G7" s="602">
        <v>3802953.12</v>
      </c>
      <c r="H7" s="602">
        <v>42931373.784000002</v>
      </c>
      <c r="I7" s="602">
        <v>5187488.4050000003</v>
      </c>
      <c r="J7" s="602">
        <v>79877184.089999989</v>
      </c>
      <c r="K7" s="602">
        <v>7437197.307</v>
      </c>
      <c r="L7" s="602">
        <v>125344167.942</v>
      </c>
      <c r="M7" s="602">
        <v>9248429.352</v>
      </c>
      <c r="N7" s="602">
        <v>149971445.84400001</v>
      </c>
      <c r="O7" s="777">
        <v>10982717.241</v>
      </c>
      <c r="P7" s="777">
        <v>178132863.755</v>
      </c>
      <c r="Q7" s="777">
        <v>11665395.222999999</v>
      </c>
      <c r="R7" s="777">
        <v>208538219.15099999</v>
      </c>
    </row>
    <row r="8" spans="2:29" x14ac:dyDescent="0.35">
      <c r="B8" s="578" t="s">
        <v>74</v>
      </c>
      <c r="C8" s="602">
        <v>6119.8370000000004</v>
      </c>
      <c r="D8" s="602">
        <v>113383.41900000001</v>
      </c>
      <c r="E8" s="602">
        <v>11911.454000000002</v>
      </c>
      <c r="F8" s="602">
        <v>209710.07</v>
      </c>
      <c r="G8" s="602">
        <v>56169.224000000002</v>
      </c>
      <c r="H8" s="602">
        <v>1014657.049</v>
      </c>
      <c r="I8" s="602">
        <v>145526.54399999999</v>
      </c>
      <c r="J8" s="602">
        <v>2979436.94</v>
      </c>
      <c r="K8" s="602">
        <v>388174.68100000004</v>
      </c>
      <c r="L8" s="602">
        <v>8403747.3960000016</v>
      </c>
      <c r="M8" s="602">
        <v>897306.94499999995</v>
      </c>
      <c r="N8" s="602">
        <v>19846998.903999999</v>
      </c>
      <c r="O8" s="777">
        <v>1716563.0630000001</v>
      </c>
      <c r="P8" s="777">
        <v>39282384.946000002</v>
      </c>
      <c r="Q8" s="777">
        <v>2640234.8259999999</v>
      </c>
      <c r="R8" s="777">
        <v>61840034.012999997</v>
      </c>
    </row>
    <row r="9" spans="2:29" x14ac:dyDescent="0.35">
      <c r="B9" s="658" t="s">
        <v>383</v>
      </c>
      <c r="C9" s="661">
        <v>41561.328999999998</v>
      </c>
      <c r="D9" s="661">
        <v>4979261.483</v>
      </c>
      <c r="E9" s="661">
        <v>50542.879999999997</v>
      </c>
      <c r="F9" s="661">
        <v>5757107.8300000001</v>
      </c>
      <c r="G9" s="661">
        <v>48998.245999999999</v>
      </c>
      <c r="H9" s="661">
        <v>5586754.7619999992</v>
      </c>
      <c r="I9" s="661">
        <v>69949.650999999998</v>
      </c>
      <c r="J9" s="661">
        <v>7087912.9579999996</v>
      </c>
      <c r="K9" s="661">
        <v>64619.682000000001</v>
      </c>
      <c r="L9" s="661">
        <v>7272723.8300000001</v>
      </c>
      <c r="M9" s="661">
        <v>107228.442</v>
      </c>
      <c r="N9" s="661">
        <v>18523093.793000001</v>
      </c>
      <c r="O9" s="778">
        <v>105755.73699999999</v>
      </c>
      <c r="P9" s="778">
        <v>18799342.982000001</v>
      </c>
      <c r="Q9" s="778">
        <v>106081.336</v>
      </c>
      <c r="R9" s="778">
        <v>18394978.443999998</v>
      </c>
    </row>
    <row r="10" spans="2:29" x14ac:dyDescent="0.35">
      <c r="B10" s="658" t="s">
        <v>384</v>
      </c>
      <c r="C10" s="661">
        <v>1357351.4680000001</v>
      </c>
      <c r="D10" s="661">
        <v>90511610.480000004</v>
      </c>
      <c r="E10" s="661">
        <v>1652894.227</v>
      </c>
      <c r="F10" s="661">
        <v>112607103.689</v>
      </c>
      <c r="G10" s="661">
        <v>1906065.2150000001</v>
      </c>
      <c r="H10" s="661">
        <v>121920272.14</v>
      </c>
      <c r="I10" s="661">
        <v>2158226.327</v>
      </c>
      <c r="J10" s="661">
        <v>132554575.42899999</v>
      </c>
      <c r="K10" s="661">
        <v>2565276.2779999999</v>
      </c>
      <c r="L10" s="661">
        <v>155816405.164</v>
      </c>
      <c r="M10" s="661">
        <v>2589260.44</v>
      </c>
      <c r="N10" s="661">
        <v>166197061.537</v>
      </c>
      <c r="O10" s="778">
        <v>2821038.2390000001</v>
      </c>
      <c r="P10" s="778">
        <v>190607365.46000001</v>
      </c>
      <c r="Q10" s="778">
        <v>3093897.2510000002</v>
      </c>
      <c r="R10" s="778">
        <v>209248153.89700001</v>
      </c>
    </row>
    <row r="11" spans="2:29" x14ac:dyDescent="0.35">
      <c r="B11" s="558" t="s">
        <v>399</v>
      </c>
      <c r="C11" s="602" t="s">
        <v>34</v>
      </c>
      <c r="D11" s="602" t="s">
        <v>34</v>
      </c>
      <c r="E11" s="602" t="s">
        <v>34</v>
      </c>
      <c r="F11" s="602" t="s">
        <v>34</v>
      </c>
      <c r="G11" s="602" t="s">
        <v>34</v>
      </c>
      <c r="H11" s="602" t="s">
        <v>34</v>
      </c>
      <c r="I11" s="602" t="s">
        <v>34</v>
      </c>
      <c r="J11" s="602" t="s">
        <v>34</v>
      </c>
      <c r="K11" s="602">
        <v>708194.02800000005</v>
      </c>
      <c r="L11" s="602">
        <v>78650829.788000003</v>
      </c>
      <c r="M11" s="602">
        <v>871961.495</v>
      </c>
      <c r="N11" s="602">
        <v>99937461.292999998</v>
      </c>
      <c r="O11" s="777">
        <v>1049796.52</v>
      </c>
      <c r="P11" s="777">
        <v>120158447.80599999</v>
      </c>
      <c r="Q11" s="777">
        <v>983884.42500000005</v>
      </c>
      <c r="R11" s="777">
        <v>125202674.447</v>
      </c>
    </row>
    <row r="12" spans="2:29" s="541" customFormat="1" x14ac:dyDescent="0.35">
      <c r="B12" s="558" t="s">
        <v>400</v>
      </c>
      <c r="C12" s="602" t="s">
        <v>34</v>
      </c>
      <c r="D12" s="602" t="s">
        <v>34</v>
      </c>
      <c r="E12" s="602" t="s">
        <v>34</v>
      </c>
      <c r="F12" s="602" t="s">
        <v>34</v>
      </c>
      <c r="G12" s="602" t="s">
        <v>34</v>
      </c>
      <c r="H12" s="602" t="s">
        <v>34</v>
      </c>
      <c r="I12" s="602" t="s">
        <v>34</v>
      </c>
      <c r="J12" s="602" t="s">
        <v>34</v>
      </c>
      <c r="K12" s="602" t="s">
        <v>34</v>
      </c>
      <c r="L12" s="602" t="s">
        <v>34</v>
      </c>
      <c r="M12" s="602" t="s">
        <v>34</v>
      </c>
      <c r="N12" s="602" t="s">
        <v>34</v>
      </c>
      <c r="O12" s="777">
        <v>86343.285000000003</v>
      </c>
      <c r="P12" s="777">
        <v>3228631.514</v>
      </c>
      <c r="Q12" s="777">
        <v>207163.90299999999</v>
      </c>
      <c r="R12" s="777">
        <v>8955485.2210000008</v>
      </c>
      <c r="T12"/>
      <c r="U12"/>
      <c r="V12"/>
      <c r="W12"/>
      <c r="X12"/>
      <c r="Y12"/>
      <c r="Z12"/>
      <c r="AA12"/>
      <c r="AB12"/>
      <c r="AC12"/>
    </row>
    <row r="13" spans="2:29" x14ac:dyDescent="0.35">
      <c r="B13" s="558" t="s">
        <v>401</v>
      </c>
      <c r="C13" s="602" t="s">
        <v>34</v>
      </c>
      <c r="D13" s="602" t="s">
        <v>34</v>
      </c>
      <c r="E13" s="602" t="s">
        <v>34</v>
      </c>
      <c r="F13" s="602" t="s">
        <v>34</v>
      </c>
      <c r="G13" s="602" t="s">
        <v>34</v>
      </c>
      <c r="H13" s="602" t="s">
        <v>34</v>
      </c>
      <c r="I13" s="602" t="s">
        <v>34</v>
      </c>
      <c r="J13" s="602" t="s">
        <v>34</v>
      </c>
      <c r="K13" s="602">
        <v>409008.196</v>
      </c>
      <c r="L13" s="602">
        <v>18152504.605999999</v>
      </c>
      <c r="M13" s="602">
        <v>748083.05200000003</v>
      </c>
      <c r="N13" s="602">
        <v>27403752.028999999</v>
      </c>
      <c r="O13" s="777">
        <v>707063.98699999996</v>
      </c>
      <c r="P13" s="777">
        <v>26605058.145</v>
      </c>
      <c r="Q13" s="777">
        <v>824916.17200000002</v>
      </c>
      <c r="R13" s="777">
        <v>32032178.467999998</v>
      </c>
    </row>
    <row r="14" spans="2:29" x14ac:dyDescent="0.35">
      <c r="B14" s="558" t="s">
        <v>402</v>
      </c>
      <c r="C14" s="602" t="s">
        <v>34</v>
      </c>
      <c r="D14" s="602" t="s">
        <v>34</v>
      </c>
      <c r="E14" s="602" t="s">
        <v>34</v>
      </c>
      <c r="F14" s="602" t="s">
        <v>34</v>
      </c>
      <c r="G14" s="602" t="s">
        <v>34</v>
      </c>
      <c r="H14" s="602" t="s">
        <v>34</v>
      </c>
      <c r="I14" s="602" t="s">
        <v>34</v>
      </c>
      <c r="J14" s="602" t="s">
        <v>34</v>
      </c>
      <c r="K14" s="602">
        <v>1448074.054</v>
      </c>
      <c r="L14" s="602">
        <v>59013070.769999996</v>
      </c>
      <c r="M14" s="602">
        <v>969215.89300000004</v>
      </c>
      <c r="N14" s="602">
        <v>38855848.215000004</v>
      </c>
      <c r="O14" s="777">
        <v>977834.44700000004</v>
      </c>
      <c r="P14" s="777">
        <v>40615227.994999997</v>
      </c>
      <c r="Q14" s="777">
        <v>1077932.7509999999</v>
      </c>
      <c r="R14" s="777">
        <v>43057815.761</v>
      </c>
      <c r="T14" s="541"/>
    </row>
    <row r="15" spans="2:29" s="541" customFormat="1" x14ac:dyDescent="0.35">
      <c r="B15" s="578" t="s">
        <v>385</v>
      </c>
      <c r="C15" s="602" t="s">
        <v>34</v>
      </c>
      <c r="D15" s="602" t="s">
        <v>34</v>
      </c>
      <c r="E15" s="602" t="s">
        <v>34</v>
      </c>
      <c r="F15" s="602" t="s">
        <v>34</v>
      </c>
      <c r="G15" s="602" t="s">
        <v>34</v>
      </c>
      <c r="H15" s="602" t="s">
        <v>34</v>
      </c>
      <c r="I15" s="602" t="s">
        <v>34</v>
      </c>
      <c r="J15" s="602" t="s">
        <v>34</v>
      </c>
      <c r="K15" s="602" t="s">
        <v>34</v>
      </c>
      <c r="L15" s="602" t="s">
        <v>34</v>
      </c>
      <c r="M15" s="602" t="s">
        <v>34</v>
      </c>
      <c r="N15" s="602" t="s">
        <v>34</v>
      </c>
      <c r="O15" s="779">
        <v>730327.38</v>
      </c>
      <c r="P15" s="779">
        <v>26600426.381999999</v>
      </c>
      <c r="Q15" s="779">
        <v>799768.62100000004</v>
      </c>
      <c r="R15" s="779">
        <v>28458564.695</v>
      </c>
      <c r="U15"/>
      <c r="V15"/>
      <c r="W15"/>
      <c r="X15"/>
      <c r="Y15"/>
      <c r="Z15"/>
      <c r="AA15"/>
      <c r="AB15"/>
      <c r="AC15"/>
    </row>
    <row r="16" spans="2:29" s="541" customFormat="1" x14ac:dyDescent="0.35">
      <c r="B16" s="578" t="s">
        <v>414</v>
      </c>
      <c r="C16" s="602" t="s">
        <v>34</v>
      </c>
      <c r="D16" s="602" t="s">
        <v>34</v>
      </c>
      <c r="E16" s="602" t="s">
        <v>34</v>
      </c>
      <c r="F16" s="602" t="s">
        <v>34</v>
      </c>
      <c r="G16" s="602" t="s">
        <v>34</v>
      </c>
      <c r="H16" s="602" t="s">
        <v>34</v>
      </c>
      <c r="I16" s="602" t="s">
        <v>34</v>
      </c>
      <c r="J16" s="602" t="s">
        <v>34</v>
      </c>
      <c r="K16" s="602" t="s">
        <v>34</v>
      </c>
      <c r="L16" s="602" t="s">
        <v>34</v>
      </c>
      <c r="M16" s="602" t="s">
        <v>34</v>
      </c>
      <c r="N16" s="602" t="s">
        <v>34</v>
      </c>
      <c r="O16" s="779">
        <v>13616.188</v>
      </c>
      <c r="P16" s="779">
        <v>1740364.62</v>
      </c>
      <c r="Q16" s="779">
        <v>18287.687999999998</v>
      </c>
      <c r="R16" s="779">
        <v>2203462.1710000001</v>
      </c>
      <c r="T16"/>
      <c r="U16"/>
      <c r="V16"/>
      <c r="W16"/>
      <c r="X16"/>
      <c r="Y16"/>
      <c r="Z16"/>
      <c r="AA16"/>
      <c r="AB16"/>
      <c r="AC16"/>
    </row>
    <row r="17" spans="2:29" s="541" customFormat="1" x14ac:dyDescent="0.35">
      <c r="B17" s="578" t="s">
        <v>403</v>
      </c>
      <c r="C17" s="602" t="s">
        <v>34</v>
      </c>
      <c r="D17" s="602" t="s">
        <v>34</v>
      </c>
      <c r="E17" s="602" t="s">
        <v>34</v>
      </c>
      <c r="F17" s="602" t="s">
        <v>34</v>
      </c>
      <c r="G17" s="602" t="s">
        <v>34</v>
      </c>
      <c r="H17" s="602" t="s">
        <v>34</v>
      </c>
      <c r="I17" s="602" t="s">
        <v>34</v>
      </c>
      <c r="J17" s="602" t="s">
        <v>34</v>
      </c>
      <c r="K17" s="602" t="s">
        <v>34</v>
      </c>
      <c r="L17" s="602" t="s">
        <v>34</v>
      </c>
      <c r="M17" s="602" t="s">
        <v>34</v>
      </c>
      <c r="N17" s="602" t="s">
        <v>34</v>
      </c>
      <c r="O17" s="779">
        <v>101734.617</v>
      </c>
      <c r="P17" s="779">
        <v>5110587.2860000003</v>
      </c>
      <c r="Q17" s="779">
        <v>108621.454</v>
      </c>
      <c r="R17" s="779">
        <v>4746677.96</v>
      </c>
      <c r="T17"/>
      <c r="U17"/>
      <c r="V17"/>
      <c r="W17"/>
      <c r="X17"/>
      <c r="Y17"/>
      <c r="Z17"/>
      <c r="AA17"/>
      <c r="AB17"/>
      <c r="AC17"/>
    </row>
    <row r="18" spans="2:29" s="541" customFormat="1" x14ac:dyDescent="0.35">
      <c r="B18" s="578" t="s">
        <v>404</v>
      </c>
      <c r="C18" s="602" t="s">
        <v>34</v>
      </c>
      <c r="D18" s="602" t="s">
        <v>34</v>
      </c>
      <c r="E18" s="602" t="s">
        <v>34</v>
      </c>
      <c r="F18" s="602" t="s">
        <v>34</v>
      </c>
      <c r="G18" s="602" t="s">
        <v>34</v>
      </c>
      <c r="H18" s="602" t="s">
        <v>34</v>
      </c>
      <c r="I18" s="602" t="s">
        <v>34</v>
      </c>
      <c r="J18" s="602" t="s">
        <v>34</v>
      </c>
      <c r="K18" s="602" t="s">
        <v>34</v>
      </c>
      <c r="L18" s="602" t="s">
        <v>34</v>
      </c>
      <c r="M18" s="602" t="s">
        <v>34</v>
      </c>
      <c r="N18" s="602" t="s">
        <v>34</v>
      </c>
      <c r="O18" s="779">
        <v>132156.26199999999</v>
      </c>
      <c r="P18" s="779">
        <v>7163849.7070000004</v>
      </c>
      <c r="Q18" s="779">
        <v>151254.98800000001</v>
      </c>
      <c r="R18" s="779">
        <v>7649110.9349999996</v>
      </c>
      <c r="U18"/>
      <c r="V18"/>
      <c r="W18"/>
      <c r="X18"/>
      <c r="Y18"/>
      <c r="Z18"/>
      <c r="AA18"/>
      <c r="AB18"/>
      <c r="AC18"/>
    </row>
    <row r="19" spans="2:29" x14ac:dyDescent="0.35">
      <c r="B19" s="662" t="s">
        <v>80</v>
      </c>
      <c r="C19" s="664">
        <v>1459903.3320000002</v>
      </c>
      <c r="D19" s="664">
        <v>134099783.214</v>
      </c>
      <c r="E19" s="664">
        <v>1418919.0920000002</v>
      </c>
      <c r="F19" s="664">
        <v>136201130.778</v>
      </c>
      <c r="G19" s="664">
        <v>1375145.2760000001</v>
      </c>
      <c r="H19" s="664">
        <v>136636740.87800002</v>
      </c>
      <c r="I19" s="664">
        <v>1062376.064</v>
      </c>
      <c r="J19" s="664">
        <v>116986746.66999999</v>
      </c>
      <c r="K19" s="664">
        <v>1083642.682</v>
      </c>
      <c r="L19" s="664">
        <v>125105263.616</v>
      </c>
      <c r="M19" s="664">
        <v>1134543.034</v>
      </c>
      <c r="N19" s="664">
        <v>134637455.34900001</v>
      </c>
      <c r="O19" s="780">
        <v>1117986.2960000001</v>
      </c>
      <c r="P19" s="780">
        <v>135559665.998</v>
      </c>
      <c r="Q19" s="780">
        <v>1069028.598</v>
      </c>
      <c r="R19" s="780">
        <v>133303352.06200001</v>
      </c>
    </row>
    <row r="20" spans="2:29" x14ac:dyDescent="0.35">
      <c r="B20" s="28" t="s">
        <v>24</v>
      </c>
      <c r="C20" s="108">
        <v>13935053.660000002</v>
      </c>
      <c r="D20" s="108">
        <v>670534135.03000009</v>
      </c>
      <c r="E20" s="108">
        <v>14408868.912</v>
      </c>
      <c r="F20" s="108">
        <v>708173345.52699995</v>
      </c>
      <c r="G20" s="108">
        <v>15607358.073000001</v>
      </c>
      <c r="H20" s="108">
        <v>733039278.59300005</v>
      </c>
      <c r="I20" s="108">
        <v>14574985.319</v>
      </c>
      <c r="J20" s="108">
        <v>684809621.93900001</v>
      </c>
      <c r="K20" s="108">
        <v>16744636.357000001</v>
      </c>
      <c r="L20" s="108">
        <v>768998491.27600002</v>
      </c>
      <c r="M20" s="108">
        <v>18924642.52</v>
      </c>
      <c r="N20" s="108">
        <v>871110743.35099995</v>
      </c>
      <c r="O20" s="601">
        <v>20204385.511999998</v>
      </c>
      <c r="P20" s="601">
        <v>933195007.68299997</v>
      </c>
      <c r="Q20" s="601">
        <v>21281820.134</v>
      </c>
      <c r="R20" s="601">
        <v>965646133.38699996</v>
      </c>
    </row>
    <row r="21" spans="2:29" x14ac:dyDescent="0.35">
      <c r="B21" s="706" t="s">
        <v>387</v>
      </c>
      <c r="C21" s="131"/>
      <c r="D21" s="131"/>
      <c r="E21" s="187"/>
      <c r="F21" s="187"/>
      <c r="G21" s="187"/>
      <c r="H21" s="187"/>
      <c r="I21" s="186"/>
      <c r="J21" s="186"/>
    </row>
    <row r="22" spans="2:29" s="541" customFormat="1" x14ac:dyDescent="0.35">
      <c r="B22" s="706" t="s">
        <v>415</v>
      </c>
      <c r="C22" s="39"/>
      <c r="D22" s="706"/>
      <c r="E22" s="706"/>
      <c r="F22" s="706"/>
      <c r="I22" s="39"/>
      <c r="J22" s="39"/>
      <c r="K22" s="270"/>
      <c r="L22" s="270"/>
      <c r="M22" s="270"/>
      <c r="N22" s="270"/>
      <c r="O22" s="39"/>
      <c r="P22" s="39"/>
      <c r="Q22" s="39"/>
      <c r="R22" s="39"/>
    </row>
    <row r="23" spans="2:29" x14ac:dyDescent="0.35">
      <c r="B23" s="34" t="s">
        <v>29</v>
      </c>
      <c r="I23" s="39"/>
      <c r="J23" s="39"/>
      <c r="K23" s="270"/>
      <c r="L23" s="270"/>
      <c r="M23" s="270"/>
      <c r="N23" s="270"/>
      <c r="O23" s="39"/>
      <c r="P23" s="39"/>
      <c r="Q23" s="39"/>
      <c r="R23" s="39"/>
    </row>
    <row r="24" spans="2:29" ht="20.149999999999999" customHeight="1" x14ac:dyDescent="0.35">
      <c r="B24" s="34"/>
      <c r="I24" s="39"/>
      <c r="J24" s="39"/>
      <c r="K24" s="270"/>
      <c r="L24" s="270"/>
      <c r="M24" s="270"/>
      <c r="N24" s="270"/>
      <c r="O24" s="39"/>
      <c r="P24" s="39"/>
      <c r="Q24" s="39"/>
      <c r="R24" s="39"/>
    </row>
    <row r="25" spans="2:29" x14ac:dyDescent="0.35">
      <c r="B25" s="2" t="s">
        <v>138</v>
      </c>
      <c r="I25" s="39"/>
      <c r="J25" s="39"/>
      <c r="K25" s="270"/>
      <c r="L25" s="270"/>
      <c r="M25" s="39"/>
      <c r="N25" s="39"/>
      <c r="O25" s="39"/>
      <c r="P25" s="39"/>
      <c r="Q25" s="39"/>
      <c r="R25" s="39"/>
    </row>
    <row r="26" spans="2:29" s="39" customFormat="1" x14ac:dyDescent="0.35">
      <c r="B26" s="611" t="s">
        <v>70</v>
      </c>
      <c r="D26" s="113"/>
    </row>
    <row r="27" spans="2:29" s="39" customFormat="1" x14ac:dyDescent="0.35">
      <c r="B27" s="553"/>
      <c r="C27" s="955">
        <v>2017</v>
      </c>
      <c r="D27" s="955"/>
      <c r="E27" s="955">
        <v>2018</v>
      </c>
      <c r="F27" s="955"/>
      <c r="G27" s="955">
        <v>2019</v>
      </c>
      <c r="H27" s="955"/>
      <c r="I27" s="955">
        <v>2020</v>
      </c>
      <c r="J27" s="955"/>
      <c r="K27" s="955">
        <v>2021</v>
      </c>
      <c r="L27" s="955"/>
      <c r="M27" s="955">
        <v>2022</v>
      </c>
      <c r="N27" s="955"/>
      <c r="O27" s="969">
        <v>2023</v>
      </c>
      <c r="P27" s="969"/>
      <c r="Q27" s="969">
        <v>2024</v>
      </c>
      <c r="R27" s="969"/>
    </row>
    <row r="28" spans="2:29" s="39" customFormat="1" x14ac:dyDescent="0.35">
      <c r="B28" s="255"/>
      <c r="C28" s="690" t="s">
        <v>49</v>
      </c>
      <c r="D28" s="115" t="s">
        <v>71</v>
      </c>
      <c r="E28" s="690" t="s">
        <v>49</v>
      </c>
      <c r="F28" s="115" t="s">
        <v>71</v>
      </c>
      <c r="G28" s="690" t="s">
        <v>49</v>
      </c>
      <c r="H28" s="115" t="s">
        <v>71</v>
      </c>
      <c r="I28" s="690" t="s">
        <v>49</v>
      </c>
      <c r="J28" s="115" t="s">
        <v>71</v>
      </c>
      <c r="K28" s="690" t="s">
        <v>49</v>
      </c>
      <c r="L28" s="115" t="s">
        <v>71</v>
      </c>
      <c r="M28" s="690" t="s">
        <v>49</v>
      </c>
      <c r="N28" s="115" t="s">
        <v>71</v>
      </c>
      <c r="O28" s="775" t="s">
        <v>49</v>
      </c>
      <c r="P28" s="775" t="s">
        <v>71</v>
      </c>
      <c r="Q28" s="775" t="s">
        <v>49</v>
      </c>
      <c r="R28" s="775" t="s">
        <v>71</v>
      </c>
    </row>
    <row r="29" spans="2:29" x14ac:dyDescent="0.35">
      <c r="B29" s="658" t="s">
        <v>72</v>
      </c>
      <c r="C29" s="707">
        <v>338617.89</v>
      </c>
      <c r="D29" s="707">
        <v>19272553.625</v>
      </c>
      <c r="E29" s="707">
        <v>318005.03700000001</v>
      </c>
      <c r="F29" s="707">
        <v>18873613.953000002</v>
      </c>
      <c r="G29" s="707">
        <v>385777.80200000003</v>
      </c>
      <c r="H29" s="707">
        <v>18939613.487</v>
      </c>
      <c r="I29" s="707">
        <v>221678.33200000002</v>
      </c>
      <c r="J29" s="707">
        <v>9320816.3480000012</v>
      </c>
      <c r="K29" s="707">
        <v>280167.49099999998</v>
      </c>
      <c r="L29" s="707">
        <v>11555730.888</v>
      </c>
      <c r="M29" s="707">
        <v>449284.005</v>
      </c>
      <c r="N29" s="707">
        <v>17644734.261</v>
      </c>
      <c r="O29" s="776">
        <v>503964.20299999998</v>
      </c>
      <c r="P29" s="776">
        <v>19725317.864</v>
      </c>
      <c r="Q29" s="776">
        <v>541723.28700000001</v>
      </c>
      <c r="R29" s="776">
        <v>20571241.403999999</v>
      </c>
    </row>
    <row r="30" spans="2:29" x14ac:dyDescent="0.35">
      <c r="B30" s="558" t="s">
        <v>73</v>
      </c>
      <c r="C30" s="602">
        <v>26348.472999999998</v>
      </c>
      <c r="D30" s="602">
        <v>574362.36699999997</v>
      </c>
      <c r="E30" s="602">
        <v>43173.014000000003</v>
      </c>
      <c r="F30" s="602">
        <v>473284.07199999999</v>
      </c>
      <c r="G30" s="602">
        <v>97818.129000000001</v>
      </c>
      <c r="H30" s="602">
        <v>1111492.655</v>
      </c>
      <c r="I30" s="602">
        <v>80480.712</v>
      </c>
      <c r="J30" s="602">
        <v>1117328.7879999999</v>
      </c>
      <c r="K30" s="602">
        <v>156893.967</v>
      </c>
      <c r="L30" s="602">
        <v>2133592.503</v>
      </c>
      <c r="M30" s="602">
        <v>277549.28700000001</v>
      </c>
      <c r="N30" s="602">
        <v>4547239.9560000002</v>
      </c>
      <c r="O30" s="777">
        <v>341777.91700000002</v>
      </c>
      <c r="P30" s="777">
        <v>6234886.5530000003</v>
      </c>
      <c r="Q30" s="777">
        <v>398694.85700000002</v>
      </c>
      <c r="R30" s="777">
        <v>8065809.2699999996</v>
      </c>
    </row>
    <row r="31" spans="2:29" x14ac:dyDescent="0.35">
      <c r="B31" s="578" t="s">
        <v>74</v>
      </c>
      <c r="C31" s="602">
        <v>1526.95</v>
      </c>
      <c r="D31" s="602">
        <v>27057.807000000001</v>
      </c>
      <c r="E31" s="602">
        <v>518.5</v>
      </c>
      <c r="F31" s="602">
        <v>9094.2270000000008</v>
      </c>
      <c r="G31" s="602">
        <v>8160.8289999999997</v>
      </c>
      <c r="H31" s="602">
        <v>141433.163</v>
      </c>
      <c r="I31" s="602">
        <v>12850.411</v>
      </c>
      <c r="J31" s="602">
        <v>198399.25599999999</v>
      </c>
      <c r="K31" s="602">
        <v>24643.868999999999</v>
      </c>
      <c r="L31" s="602">
        <v>559377.179</v>
      </c>
      <c r="M31" s="602">
        <v>47141.392999999996</v>
      </c>
      <c r="N31" s="602">
        <v>1230693.2819999999</v>
      </c>
      <c r="O31" s="777">
        <v>89609.409</v>
      </c>
      <c r="P31" s="777">
        <v>2407512.4210000001</v>
      </c>
      <c r="Q31" s="777">
        <v>134015.68100000001</v>
      </c>
      <c r="R31" s="777">
        <v>3722084.0669999998</v>
      </c>
    </row>
    <row r="32" spans="2:29" x14ac:dyDescent="0.35">
      <c r="B32" s="658" t="s">
        <v>383</v>
      </c>
      <c r="C32" s="661">
        <v>10051.953</v>
      </c>
      <c r="D32" s="661">
        <v>1577624.5019999999</v>
      </c>
      <c r="E32" s="661">
        <v>10192.826000000001</v>
      </c>
      <c r="F32" s="661">
        <v>1750072.3499999999</v>
      </c>
      <c r="G32" s="661">
        <v>9181.6130000000012</v>
      </c>
      <c r="H32" s="661">
        <v>1549215.547</v>
      </c>
      <c r="I32" s="661">
        <v>6654.6450000000004</v>
      </c>
      <c r="J32" s="661">
        <v>973959.87699999998</v>
      </c>
      <c r="K32" s="661">
        <v>4677.9179999999997</v>
      </c>
      <c r="L32" s="661">
        <v>741648.23400000005</v>
      </c>
      <c r="M32" s="661">
        <v>11092.001</v>
      </c>
      <c r="N32" s="661">
        <v>2509718.3160000001</v>
      </c>
      <c r="O32" s="778">
        <v>14284.475</v>
      </c>
      <c r="P32" s="778">
        <v>3542114.074</v>
      </c>
      <c r="Q32" s="778">
        <v>16059.975</v>
      </c>
      <c r="R32" s="778">
        <v>4109138.4920000001</v>
      </c>
    </row>
    <row r="33" spans="2:19" x14ac:dyDescent="0.35">
      <c r="B33" s="658" t="s">
        <v>384</v>
      </c>
      <c r="C33" s="661">
        <v>66309.62</v>
      </c>
      <c r="D33" s="661">
        <v>6722978.5240000002</v>
      </c>
      <c r="E33" s="661">
        <v>103530.186</v>
      </c>
      <c r="F33" s="661">
        <v>10751215.831</v>
      </c>
      <c r="G33" s="661">
        <v>104342.406</v>
      </c>
      <c r="H33" s="661">
        <v>9047249.068</v>
      </c>
      <c r="I33" s="661">
        <v>105246.57399999999</v>
      </c>
      <c r="J33" s="661">
        <v>7212206.6809999999</v>
      </c>
      <c r="K33" s="661">
        <v>99803.64</v>
      </c>
      <c r="L33" s="661">
        <v>7660699.6320000002</v>
      </c>
      <c r="M33" s="661">
        <v>117091.398</v>
      </c>
      <c r="N33" s="661">
        <v>10113497.305</v>
      </c>
      <c r="O33" s="778">
        <v>141268.87299999999</v>
      </c>
      <c r="P33" s="778">
        <v>13041865.684</v>
      </c>
      <c r="Q33" s="778">
        <v>158408.36900000001</v>
      </c>
      <c r="R33" s="778">
        <v>14798345.147</v>
      </c>
    </row>
    <row r="34" spans="2:19" x14ac:dyDescent="0.35">
      <c r="B34" s="558" t="s">
        <v>399</v>
      </c>
      <c r="C34" s="602" t="s">
        <v>34</v>
      </c>
      <c r="D34" s="602" t="s">
        <v>34</v>
      </c>
      <c r="E34" s="602" t="s">
        <v>34</v>
      </c>
      <c r="F34" s="602" t="s">
        <v>34</v>
      </c>
      <c r="G34" s="602" t="s">
        <v>34</v>
      </c>
      <c r="H34" s="602" t="s">
        <v>34</v>
      </c>
      <c r="I34" s="602" t="s">
        <v>34</v>
      </c>
      <c r="J34" s="602" t="s">
        <v>34</v>
      </c>
      <c r="K34" s="602">
        <v>33006.555</v>
      </c>
      <c r="L34" s="602">
        <v>4224722.1259999992</v>
      </c>
      <c r="M34" s="602">
        <v>40325.639000000003</v>
      </c>
      <c r="N34" s="602">
        <v>6280677.8760000002</v>
      </c>
      <c r="O34" s="777">
        <v>45644.061999999998</v>
      </c>
      <c r="P34" s="777">
        <v>7999198.6430000002</v>
      </c>
      <c r="Q34" s="777">
        <v>45267.351999999999</v>
      </c>
      <c r="R34" s="777">
        <v>8723744.8369999994</v>
      </c>
    </row>
    <row r="35" spans="2:19" s="541" customFormat="1" x14ac:dyDescent="0.35">
      <c r="B35" s="558" t="s">
        <v>400</v>
      </c>
      <c r="C35" s="602" t="s">
        <v>34</v>
      </c>
      <c r="D35" s="602" t="s">
        <v>34</v>
      </c>
      <c r="E35" s="602" t="s">
        <v>34</v>
      </c>
      <c r="F35" s="602" t="s">
        <v>34</v>
      </c>
      <c r="G35" s="602" t="s">
        <v>34</v>
      </c>
      <c r="H35" s="602" t="s">
        <v>34</v>
      </c>
      <c r="I35" s="602" t="s">
        <v>34</v>
      </c>
      <c r="J35" s="602" t="s">
        <v>34</v>
      </c>
      <c r="K35" s="602" t="s">
        <v>34</v>
      </c>
      <c r="L35" s="602" t="s">
        <v>34</v>
      </c>
      <c r="M35" s="602" t="s">
        <v>34</v>
      </c>
      <c r="N35" s="602" t="s">
        <v>34</v>
      </c>
      <c r="O35" s="777">
        <v>16896.378000000001</v>
      </c>
      <c r="P35" s="777">
        <v>708394.3</v>
      </c>
      <c r="Q35" s="777">
        <v>25738.638999999999</v>
      </c>
      <c r="R35" s="777">
        <v>1104111.27</v>
      </c>
    </row>
    <row r="36" spans="2:19" x14ac:dyDescent="0.35">
      <c r="B36" s="558" t="s">
        <v>401</v>
      </c>
      <c r="C36" s="602" t="s">
        <v>34</v>
      </c>
      <c r="D36" s="602" t="s">
        <v>34</v>
      </c>
      <c r="E36" s="602" t="s">
        <v>34</v>
      </c>
      <c r="F36" s="602" t="s">
        <v>34</v>
      </c>
      <c r="G36" s="602" t="s">
        <v>34</v>
      </c>
      <c r="H36" s="602" t="s">
        <v>34</v>
      </c>
      <c r="I36" s="602" t="s">
        <v>34</v>
      </c>
      <c r="J36" s="602" t="s">
        <v>34</v>
      </c>
      <c r="K36" s="602">
        <v>10942.263999999999</v>
      </c>
      <c r="L36" s="602">
        <v>1122020.0930000001</v>
      </c>
      <c r="M36" s="602">
        <v>15991.543</v>
      </c>
      <c r="N36" s="602">
        <v>851524.42299999995</v>
      </c>
      <c r="O36" s="777">
        <v>25078.848999999998</v>
      </c>
      <c r="P36" s="777">
        <v>1282835.031</v>
      </c>
      <c r="Q36" s="777">
        <v>28586.991999999998</v>
      </c>
      <c r="R36" s="777">
        <v>1510537.7560000001</v>
      </c>
    </row>
    <row r="37" spans="2:19" x14ac:dyDescent="0.35">
      <c r="B37" s="558" t="s">
        <v>402</v>
      </c>
      <c r="C37" s="602" t="s">
        <v>34</v>
      </c>
      <c r="D37" s="602" t="s">
        <v>34</v>
      </c>
      <c r="E37" s="602" t="s">
        <v>34</v>
      </c>
      <c r="F37" s="602" t="s">
        <v>34</v>
      </c>
      <c r="G37" s="602" t="s">
        <v>34</v>
      </c>
      <c r="H37" s="602" t="s">
        <v>34</v>
      </c>
      <c r="I37" s="602" t="s">
        <v>34</v>
      </c>
      <c r="J37" s="602" t="s">
        <v>34</v>
      </c>
      <c r="K37" s="602">
        <v>55854.821000000004</v>
      </c>
      <c r="L37" s="602">
        <v>2313957.4130000002</v>
      </c>
      <c r="M37" s="602">
        <v>60774.216</v>
      </c>
      <c r="N37" s="602">
        <v>2981295.0060000001</v>
      </c>
      <c r="O37" s="777">
        <v>53649.584000000003</v>
      </c>
      <c r="P37" s="777">
        <v>3051437.71</v>
      </c>
      <c r="Q37" s="777">
        <v>58815.385999999999</v>
      </c>
      <c r="R37" s="777">
        <v>3459951.284</v>
      </c>
    </row>
    <row r="38" spans="2:19" s="541" customFormat="1" x14ac:dyDescent="0.35">
      <c r="B38" s="578" t="s">
        <v>385</v>
      </c>
      <c r="C38" s="602" t="s">
        <v>34</v>
      </c>
      <c r="D38" s="602" t="s">
        <v>34</v>
      </c>
      <c r="E38" s="602" t="s">
        <v>34</v>
      </c>
      <c r="F38" s="602" t="s">
        <v>34</v>
      </c>
      <c r="G38" s="602" t="s">
        <v>34</v>
      </c>
      <c r="H38" s="602" t="s">
        <v>34</v>
      </c>
      <c r="I38" s="602" t="s">
        <v>34</v>
      </c>
      <c r="J38" s="602" t="s">
        <v>34</v>
      </c>
      <c r="K38" s="602" t="s">
        <v>34</v>
      </c>
      <c r="L38" s="602" t="s">
        <v>34</v>
      </c>
      <c r="M38" s="602" t="s">
        <v>34</v>
      </c>
      <c r="N38" s="602" t="s">
        <v>34</v>
      </c>
      <c r="O38" s="779">
        <v>15860.433999999999</v>
      </c>
      <c r="P38" s="779">
        <v>878234.22499999998</v>
      </c>
      <c r="Q38" s="779">
        <v>23558.306</v>
      </c>
      <c r="R38" s="779">
        <v>1337477.703</v>
      </c>
    </row>
    <row r="39" spans="2:19" s="541" customFormat="1" x14ac:dyDescent="0.35">
      <c r="B39" s="578" t="s">
        <v>403</v>
      </c>
      <c r="C39" s="602" t="s">
        <v>34</v>
      </c>
      <c r="D39" s="602" t="s">
        <v>34</v>
      </c>
      <c r="E39" s="602" t="s">
        <v>34</v>
      </c>
      <c r="F39" s="602" t="s">
        <v>34</v>
      </c>
      <c r="G39" s="602" t="s">
        <v>34</v>
      </c>
      <c r="H39" s="602" t="s">
        <v>34</v>
      </c>
      <c r="I39" s="602" t="s">
        <v>34</v>
      </c>
      <c r="J39" s="602" t="s">
        <v>34</v>
      </c>
      <c r="K39" s="602" t="s">
        <v>34</v>
      </c>
      <c r="L39" s="602" t="s">
        <v>34</v>
      </c>
      <c r="M39" s="602" t="s">
        <v>34</v>
      </c>
      <c r="N39" s="602" t="s">
        <v>34</v>
      </c>
      <c r="O39" s="779">
        <v>8254.75</v>
      </c>
      <c r="P39" s="779">
        <v>371491.685</v>
      </c>
      <c r="Q39" s="779">
        <v>7431.0559999999996</v>
      </c>
      <c r="R39" s="779">
        <v>328485.15600000002</v>
      </c>
    </row>
    <row r="40" spans="2:19" s="541" customFormat="1" x14ac:dyDescent="0.35">
      <c r="B40" s="578" t="s">
        <v>404</v>
      </c>
      <c r="C40" s="602" t="s">
        <v>34</v>
      </c>
      <c r="D40" s="602" t="s">
        <v>34</v>
      </c>
      <c r="E40" s="602" t="s">
        <v>34</v>
      </c>
      <c r="F40" s="602" t="s">
        <v>34</v>
      </c>
      <c r="G40" s="602" t="s">
        <v>34</v>
      </c>
      <c r="H40" s="602" t="s">
        <v>34</v>
      </c>
      <c r="I40" s="602" t="s">
        <v>34</v>
      </c>
      <c r="J40" s="602" t="s">
        <v>34</v>
      </c>
      <c r="K40" s="602" t="s">
        <v>34</v>
      </c>
      <c r="L40" s="602" t="s">
        <v>34</v>
      </c>
      <c r="M40" s="602" t="s">
        <v>34</v>
      </c>
      <c r="N40" s="602" t="s">
        <v>34</v>
      </c>
      <c r="O40" s="779">
        <v>29534.400000000001</v>
      </c>
      <c r="P40" s="779">
        <v>1801711.8</v>
      </c>
      <c r="Q40" s="779">
        <v>27826.024000000001</v>
      </c>
      <c r="R40" s="779">
        <v>1793988.425</v>
      </c>
    </row>
    <row r="41" spans="2:19" x14ac:dyDescent="0.35">
      <c r="B41" s="662" t="s">
        <v>80</v>
      </c>
      <c r="C41" s="664">
        <v>23629.427</v>
      </c>
      <c r="D41" s="664">
        <v>3940123.577</v>
      </c>
      <c r="E41" s="664">
        <v>24885.427</v>
      </c>
      <c r="F41" s="664">
        <v>4260261.2989999996</v>
      </c>
      <c r="G41" s="664">
        <v>26991.627</v>
      </c>
      <c r="H41" s="664">
        <v>4463759.8909999998</v>
      </c>
      <c r="I41" s="664">
        <v>14801.064</v>
      </c>
      <c r="J41" s="664">
        <v>2649629.716</v>
      </c>
      <c r="K41" s="664">
        <v>15583.892</v>
      </c>
      <c r="L41" s="664">
        <v>2973492.8169999998</v>
      </c>
      <c r="M41" s="664">
        <v>17560.381000000001</v>
      </c>
      <c r="N41" s="664">
        <v>2972502.7949999999</v>
      </c>
      <c r="O41" s="780">
        <v>17143.938999999998</v>
      </c>
      <c r="P41" s="780">
        <v>2966322.236</v>
      </c>
      <c r="Q41" s="780">
        <v>17709.861000000001</v>
      </c>
      <c r="R41" s="780">
        <v>3506893.858</v>
      </c>
    </row>
    <row r="42" spans="2:19" x14ac:dyDescent="0.35">
      <c r="B42" s="28" t="s">
        <v>24</v>
      </c>
      <c r="C42" s="601">
        <v>438608.89</v>
      </c>
      <c r="D42" s="601">
        <v>31513280.228</v>
      </c>
      <c r="E42" s="601">
        <v>456613.47600000002</v>
      </c>
      <c r="F42" s="601">
        <v>35635163.433000006</v>
      </c>
      <c r="G42" s="601">
        <v>526293.44800000009</v>
      </c>
      <c r="H42" s="601">
        <v>33999837.993000001</v>
      </c>
      <c r="I42" s="601">
        <v>348380.61499999999</v>
      </c>
      <c r="J42" s="601">
        <v>20156612.622000001</v>
      </c>
      <c r="K42" s="601">
        <v>400232.94099999999</v>
      </c>
      <c r="L42" s="601">
        <v>22931571.571000002</v>
      </c>
      <c r="M42" s="601">
        <v>595027.78500000003</v>
      </c>
      <c r="N42" s="601">
        <v>33240452.677000001</v>
      </c>
      <c r="O42" s="601">
        <v>676661.49</v>
      </c>
      <c r="P42" s="601">
        <v>39275619.858000003</v>
      </c>
      <c r="Q42" s="601">
        <v>733901.49199999997</v>
      </c>
      <c r="R42" s="601">
        <v>42985618.901000001</v>
      </c>
    </row>
    <row r="43" spans="2:19" x14ac:dyDescent="0.35">
      <c r="B43" s="706" t="s">
        <v>387</v>
      </c>
      <c r="C43" s="131"/>
      <c r="D43" s="186"/>
      <c r="E43" s="187"/>
      <c r="F43" s="187"/>
      <c r="G43" s="187"/>
      <c r="H43" s="187"/>
    </row>
    <row r="44" spans="2:19" s="541" customFormat="1" x14ac:dyDescent="0.35">
      <c r="B44" s="706" t="s">
        <v>426</v>
      </c>
      <c r="C44" s="39"/>
      <c r="D44" s="706"/>
      <c r="E44" s="706"/>
      <c r="F44" s="706"/>
      <c r="H44" s="187"/>
      <c r="I44" s="131"/>
      <c r="J44" s="131"/>
      <c r="K44" s="131"/>
      <c r="L44" s="131"/>
      <c r="M44" s="131"/>
      <c r="N44" s="131"/>
      <c r="O44" s="131"/>
      <c r="P44" s="39"/>
      <c r="Q44" s="39"/>
      <c r="R44" s="39"/>
      <c r="S44" s="39"/>
    </row>
    <row r="45" spans="2:19" x14ac:dyDescent="0.35">
      <c r="B45" s="34" t="s">
        <v>29</v>
      </c>
      <c r="H45" s="39"/>
      <c r="I45" s="39"/>
      <c r="J45" s="39"/>
      <c r="K45" s="39"/>
      <c r="L45" s="39"/>
      <c r="M45" s="39"/>
      <c r="N45" s="39"/>
      <c r="O45" s="39"/>
      <c r="P45" s="39"/>
      <c r="Q45" s="39"/>
      <c r="R45" s="39"/>
      <c r="S45" s="39"/>
    </row>
    <row r="46" spans="2:19" ht="20.149999999999999" customHeight="1" x14ac:dyDescent="0.35">
      <c r="B46" s="34"/>
    </row>
    <row r="47" spans="2:19" x14ac:dyDescent="0.35">
      <c r="B47" s="79" t="s">
        <v>140</v>
      </c>
      <c r="C47" s="39"/>
      <c r="D47" s="39"/>
      <c r="E47" s="39"/>
      <c r="F47" s="39"/>
      <c r="G47" s="39"/>
      <c r="H47" s="39"/>
      <c r="I47" s="39"/>
      <c r="J47" s="39"/>
      <c r="K47" s="39"/>
      <c r="L47" s="39"/>
      <c r="M47" s="39"/>
      <c r="R47" s="954" t="s">
        <v>2</v>
      </c>
      <c r="S47" s="954"/>
    </row>
    <row r="48" spans="2:19" s="39" customFormat="1" x14ac:dyDescent="0.35">
      <c r="B48" s="611" t="s">
        <v>70</v>
      </c>
      <c r="D48" s="113"/>
    </row>
    <row r="49" spans="2:18" s="39" customFormat="1" x14ac:dyDescent="0.35">
      <c r="B49" s="553"/>
      <c r="C49" s="955">
        <v>2017</v>
      </c>
      <c r="D49" s="955"/>
      <c r="E49" s="955">
        <v>2018</v>
      </c>
      <c r="F49" s="955"/>
      <c r="G49" s="955">
        <v>2019</v>
      </c>
      <c r="H49" s="955"/>
      <c r="I49" s="955">
        <v>2020</v>
      </c>
      <c r="J49" s="955"/>
      <c r="K49" s="955">
        <v>2021</v>
      </c>
      <c r="L49" s="955"/>
      <c r="M49" s="955">
        <v>2022</v>
      </c>
      <c r="N49" s="955"/>
      <c r="O49" s="971">
        <v>2023</v>
      </c>
      <c r="P49" s="971"/>
      <c r="Q49" s="971">
        <v>2024</v>
      </c>
      <c r="R49" s="971"/>
    </row>
    <row r="50" spans="2:18" s="39" customFormat="1" x14ac:dyDescent="0.35">
      <c r="B50" s="255"/>
      <c r="C50" s="690" t="s">
        <v>49</v>
      </c>
      <c r="D50" s="115" t="s">
        <v>71</v>
      </c>
      <c r="E50" s="690" t="s">
        <v>49</v>
      </c>
      <c r="F50" s="115" t="s">
        <v>71</v>
      </c>
      <c r="G50" s="690" t="s">
        <v>49</v>
      </c>
      <c r="H50" s="115" t="s">
        <v>71</v>
      </c>
      <c r="I50" s="690" t="s">
        <v>49</v>
      </c>
      <c r="J50" s="115" t="s">
        <v>71</v>
      </c>
      <c r="K50" s="690" t="s">
        <v>49</v>
      </c>
      <c r="L50" s="115" t="s">
        <v>71</v>
      </c>
      <c r="M50" s="690" t="s">
        <v>49</v>
      </c>
      <c r="N50" s="115" t="s">
        <v>71</v>
      </c>
      <c r="O50" s="812" t="s">
        <v>49</v>
      </c>
      <c r="P50" s="775" t="s">
        <v>71</v>
      </c>
      <c r="Q50" s="812" t="s">
        <v>49</v>
      </c>
      <c r="R50" s="775" t="s">
        <v>71</v>
      </c>
    </row>
    <row r="51" spans="2:18" x14ac:dyDescent="0.35">
      <c r="B51" s="658" t="s">
        <v>72</v>
      </c>
      <c r="C51" s="707">
        <v>91971.332999999999</v>
      </c>
      <c r="D51" s="707">
        <v>12096047.551999999</v>
      </c>
      <c r="E51" s="707">
        <v>103719.38</v>
      </c>
      <c r="F51" s="707">
        <v>12756750.003999999</v>
      </c>
      <c r="G51" s="707">
        <v>117188.06700000001</v>
      </c>
      <c r="H51" s="707">
        <v>12762227.614</v>
      </c>
      <c r="I51" s="707">
        <v>84152.849000000002</v>
      </c>
      <c r="J51" s="707">
        <v>5099159.5889999997</v>
      </c>
      <c r="K51" s="707">
        <v>138964.17600000001</v>
      </c>
      <c r="L51" s="707">
        <v>8973472.7320000008</v>
      </c>
      <c r="M51" s="707">
        <v>304115.18599999999</v>
      </c>
      <c r="N51" s="707">
        <v>19948597.056000002</v>
      </c>
      <c r="O51" s="785">
        <v>403519.21500000003</v>
      </c>
      <c r="P51" s="785">
        <v>24935961.219000001</v>
      </c>
      <c r="Q51" s="785">
        <v>464856.39199999999</v>
      </c>
      <c r="R51" s="785">
        <v>27386832.993000001</v>
      </c>
    </row>
    <row r="52" spans="2:18" x14ac:dyDescent="0.35">
      <c r="B52" s="558" t="s">
        <v>73</v>
      </c>
      <c r="C52" s="602">
        <v>2465.1839999999997</v>
      </c>
      <c r="D52" s="602">
        <v>32464.495999999996</v>
      </c>
      <c r="E52" s="602">
        <v>6251.335</v>
      </c>
      <c r="F52" s="602">
        <v>94575.175999999992</v>
      </c>
      <c r="G52" s="602">
        <v>14771.043000000001</v>
      </c>
      <c r="H52" s="602">
        <v>261878.77900000001</v>
      </c>
      <c r="I52" s="602">
        <v>25488.245999999999</v>
      </c>
      <c r="J52" s="602">
        <v>373002.772</v>
      </c>
      <c r="K52" s="602">
        <v>77310.952999999994</v>
      </c>
      <c r="L52" s="602">
        <v>1515714.1400000001</v>
      </c>
      <c r="M52" s="602">
        <v>189066.97</v>
      </c>
      <c r="N52" s="602">
        <v>4263736.4939999999</v>
      </c>
      <c r="O52" s="826">
        <v>283500.14</v>
      </c>
      <c r="P52" s="826">
        <v>6977409.568</v>
      </c>
      <c r="Q52" s="826">
        <v>356723.02799999999</v>
      </c>
      <c r="R52" s="826">
        <v>9711048.7290000003</v>
      </c>
    </row>
    <row r="53" spans="2:18" x14ac:dyDescent="0.35">
      <c r="B53" s="578" t="s">
        <v>74</v>
      </c>
      <c r="C53" s="602">
        <v>148.74699999999999</v>
      </c>
      <c r="D53" s="602">
        <v>2833.3599999999997</v>
      </c>
      <c r="E53" s="602">
        <v>443.86199999999997</v>
      </c>
      <c r="F53" s="602">
        <v>9663</v>
      </c>
      <c r="G53" s="602">
        <v>2758.96</v>
      </c>
      <c r="H53" s="602">
        <v>78935.591</v>
      </c>
      <c r="I53" s="602">
        <v>5731.4709999999995</v>
      </c>
      <c r="J53" s="602">
        <v>93737.956999999995</v>
      </c>
      <c r="K53" s="602">
        <v>15280.082</v>
      </c>
      <c r="L53" s="602">
        <v>453736.86199999996</v>
      </c>
      <c r="M53" s="602">
        <v>41543.11</v>
      </c>
      <c r="N53" s="602">
        <v>1483753.0989999999</v>
      </c>
      <c r="O53" s="826">
        <v>93869.453999999998</v>
      </c>
      <c r="P53" s="826">
        <v>3101078.639</v>
      </c>
      <c r="Q53" s="826">
        <v>155646.26</v>
      </c>
      <c r="R53" s="826">
        <v>5092726.8219999997</v>
      </c>
    </row>
    <row r="54" spans="2:18" x14ac:dyDescent="0.35">
      <c r="B54" s="658" t="s">
        <v>383</v>
      </c>
      <c r="C54" s="661">
        <v>5219.2920000000004</v>
      </c>
      <c r="D54" s="661">
        <v>1329330.9469999999</v>
      </c>
      <c r="E54" s="661">
        <v>5457.2300000000005</v>
      </c>
      <c r="F54" s="661">
        <v>1299765.9029999999</v>
      </c>
      <c r="G54" s="661">
        <v>4957.8900000000003</v>
      </c>
      <c r="H54" s="661">
        <v>1264470.4580000001</v>
      </c>
      <c r="I54" s="661">
        <v>3051.5740000000001</v>
      </c>
      <c r="J54" s="661">
        <v>685035.00399999996</v>
      </c>
      <c r="K54" s="661">
        <v>3705.578</v>
      </c>
      <c r="L54" s="661">
        <v>990736.85600000003</v>
      </c>
      <c r="M54" s="661">
        <v>8534.1980000000003</v>
      </c>
      <c r="N54" s="661">
        <v>2753546.1189999999</v>
      </c>
      <c r="O54" s="827">
        <v>8771.4740000000002</v>
      </c>
      <c r="P54" s="827">
        <v>3029970.2050000001</v>
      </c>
      <c r="Q54" s="827">
        <v>8214.9220000000005</v>
      </c>
      <c r="R54" s="827">
        <v>2990913.719</v>
      </c>
    </row>
    <row r="55" spans="2:18" x14ac:dyDescent="0.35">
      <c r="B55" s="658" t="s">
        <v>384</v>
      </c>
      <c r="C55" s="661">
        <v>22969.971999999998</v>
      </c>
      <c r="D55" s="661">
        <v>3654482.0289999996</v>
      </c>
      <c r="E55" s="661">
        <v>33375.879000000001</v>
      </c>
      <c r="F55" s="661">
        <v>4099334.0090000001</v>
      </c>
      <c r="G55" s="661">
        <v>32832.763999999996</v>
      </c>
      <c r="H55" s="661">
        <v>3279876.0269999998</v>
      </c>
      <c r="I55" s="661">
        <v>41548.616000000002</v>
      </c>
      <c r="J55" s="661">
        <v>3213447.9849999999</v>
      </c>
      <c r="K55" s="661">
        <v>65607.881000000008</v>
      </c>
      <c r="L55" s="661">
        <v>5970810.1610000003</v>
      </c>
      <c r="M55" s="661">
        <v>79008.123000000007</v>
      </c>
      <c r="N55" s="661">
        <v>9440674.4389999993</v>
      </c>
      <c r="O55" s="827">
        <v>98861.911999999997</v>
      </c>
      <c r="P55" s="827">
        <v>12882827.308</v>
      </c>
      <c r="Q55" s="827">
        <v>117572.53599999999</v>
      </c>
      <c r="R55" s="827">
        <v>15007553.846000001</v>
      </c>
    </row>
    <row r="56" spans="2:18" x14ac:dyDescent="0.35">
      <c r="B56" s="558" t="s">
        <v>399</v>
      </c>
      <c r="C56" s="602" t="s">
        <v>34</v>
      </c>
      <c r="D56" s="602" t="s">
        <v>34</v>
      </c>
      <c r="E56" s="602" t="s">
        <v>34</v>
      </c>
      <c r="F56" s="602" t="s">
        <v>34</v>
      </c>
      <c r="G56" s="602" t="s">
        <v>34</v>
      </c>
      <c r="H56" s="602" t="s">
        <v>34</v>
      </c>
      <c r="I56" s="602" t="s">
        <v>34</v>
      </c>
      <c r="J56" s="602" t="s">
        <v>34</v>
      </c>
      <c r="K56" s="602">
        <v>13227.089</v>
      </c>
      <c r="L56" s="602">
        <v>2241995.3989999997</v>
      </c>
      <c r="M56" s="602">
        <v>22598.035</v>
      </c>
      <c r="N56" s="602">
        <v>4700562.2649999997</v>
      </c>
      <c r="O56" s="826">
        <v>26169.949000000001</v>
      </c>
      <c r="P56" s="826">
        <v>6274922.5630000001</v>
      </c>
      <c r="Q56" s="826">
        <v>24524.065999999999</v>
      </c>
      <c r="R56" s="826">
        <v>6572481.8190000001</v>
      </c>
    </row>
    <row r="57" spans="2:18" s="541" customFormat="1" x14ac:dyDescent="0.35">
      <c r="B57" s="558" t="s">
        <v>400</v>
      </c>
      <c r="C57" s="602" t="s">
        <v>34</v>
      </c>
      <c r="D57" s="602" t="s">
        <v>34</v>
      </c>
      <c r="E57" s="602" t="s">
        <v>34</v>
      </c>
      <c r="F57" s="602" t="s">
        <v>34</v>
      </c>
      <c r="G57" s="602" t="s">
        <v>34</v>
      </c>
      <c r="H57" s="602" t="s">
        <v>34</v>
      </c>
      <c r="I57" s="602" t="s">
        <v>34</v>
      </c>
      <c r="J57" s="602" t="s">
        <v>34</v>
      </c>
      <c r="K57" s="602" t="s">
        <v>34</v>
      </c>
      <c r="L57" s="602" t="s">
        <v>34</v>
      </c>
      <c r="M57" s="602" t="s">
        <v>34</v>
      </c>
      <c r="N57" s="602" t="s">
        <v>34</v>
      </c>
      <c r="O57" s="826">
        <v>12208.303</v>
      </c>
      <c r="P57" s="826">
        <v>581808.08799999999</v>
      </c>
      <c r="Q57" s="826">
        <v>16912.954000000002</v>
      </c>
      <c r="R57" s="826">
        <v>1058338.2309999999</v>
      </c>
    </row>
    <row r="58" spans="2:18" x14ac:dyDescent="0.35">
      <c r="B58" s="558" t="s">
        <v>401</v>
      </c>
      <c r="C58" s="602" t="s">
        <v>34</v>
      </c>
      <c r="D58" s="602" t="s">
        <v>34</v>
      </c>
      <c r="E58" s="602" t="s">
        <v>34</v>
      </c>
      <c r="F58" s="602" t="s">
        <v>34</v>
      </c>
      <c r="G58" s="602" t="s">
        <v>34</v>
      </c>
      <c r="H58" s="602" t="s">
        <v>34</v>
      </c>
      <c r="I58" s="602" t="s">
        <v>34</v>
      </c>
      <c r="J58" s="602" t="s">
        <v>34</v>
      </c>
      <c r="K58" s="602">
        <v>8536.3159999999989</v>
      </c>
      <c r="L58" s="602">
        <v>1232761.3940000001</v>
      </c>
      <c r="M58" s="602">
        <v>14175.602000000001</v>
      </c>
      <c r="N58" s="602">
        <v>1570427.4169999999</v>
      </c>
      <c r="O58" s="826">
        <v>20915.370999999999</v>
      </c>
      <c r="P58" s="826">
        <v>2507248.87</v>
      </c>
      <c r="Q58" s="826">
        <v>23561.643</v>
      </c>
      <c r="R58" s="826">
        <v>2770507.821</v>
      </c>
    </row>
    <row r="59" spans="2:18" x14ac:dyDescent="0.35">
      <c r="B59" s="558" t="s">
        <v>402</v>
      </c>
      <c r="C59" s="602" t="s">
        <v>34</v>
      </c>
      <c r="D59" s="602" t="s">
        <v>34</v>
      </c>
      <c r="E59" s="602" t="s">
        <v>34</v>
      </c>
      <c r="F59" s="602" t="s">
        <v>34</v>
      </c>
      <c r="G59" s="602" t="s">
        <v>34</v>
      </c>
      <c r="H59" s="602" t="s">
        <v>34</v>
      </c>
      <c r="I59" s="602" t="s">
        <v>34</v>
      </c>
      <c r="J59" s="602" t="s">
        <v>34</v>
      </c>
      <c r="K59" s="602">
        <v>43844.476000000002</v>
      </c>
      <c r="L59" s="602">
        <v>2496053.3679999998</v>
      </c>
      <c r="M59" s="602">
        <v>42234.485999999997</v>
      </c>
      <c r="N59" s="602">
        <v>3169684.7570000002</v>
      </c>
      <c r="O59" s="826">
        <v>39568.288999999997</v>
      </c>
      <c r="P59" s="826">
        <v>3518847.787</v>
      </c>
      <c r="Q59" s="826">
        <v>52573.873</v>
      </c>
      <c r="R59" s="826">
        <v>4606225.9749999996</v>
      </c>
    </row>
    <row r="60" spans="2:18" s="541" customFormat="1" x14ac:dyDescent="0.35">
      <c r="B60" s="578" t="s">
        <v>385</v>
      </c>
      <c r="C60" s="602" t="s">
        <v>34</v>
      </c>
      <c r="D60" s="602" t="s">
        <v>34</v>
      </c>
      <c r="E60" s="602" t="s">
        <v>34</v>
      </c>
      <c r="F60" s="602" t="s">
        <v>34</v>
      </c>
      <c r="G60" s="602" t="s">
        <v>34</v>
      </c>
      <c r="H60" s="602" t="s">
        <v>34</v>
      </c>
      <c r="I60" s="602" t="s">
        <v>34</v>
      </c>
      <c r="J60" s="602" t="s">
        <v>34</v>
      </c>
      <c r="K60" s="602" t="s">
        <v>34</v>
      </c>
      <c r="L60" s="602" t="s">
        <v>34</v>
      </c>
      <c r="M60" s="602" t="s">
        <v>34</v>
      </c>
      <c r="N60" s="602" t="s">
        <v>34</v>
      </c>
      <c r="O60" s="828">
        <v>9635.1769999999997</v>
      </c>
      <c r="P60" s="828">
        <v>584574.44700000004</v>
      </c>
      <c r="Q60" s="828">
        <v>16329.878000000001</v>
      </c>
      <c r="R60" s="828">
        <v>926285.505</v>
      </c>
    </row>
    <row r="61" spans="2:18" s="541" customFormat="1" x14ac:dyDescent="0.35">
      <c r="B61" s="578" t="s">
        <v>414</v>
      </c>
      <c r="C61" s="602" t="s">
        <v>34</v>
      </c>
      <c r="D61" s="602" t="s">
        <v>34</v>
      </c>
      <c r="E61" s="602" t="s">
        <v>34</v>
      </c>
      <c r="F61" s="602" t="s">
        <v>34</v>
      </c>
      <c r="G61" s="602" t="s">
        <v>34</v>
      </c>
      <c r="H61" s="602" t="s">
        <v>34</v>
      </c>
      <c r="I61" s="602" t="s">
        <v>34</v>
      </c>
      <c r="J61" s="602" t="s">
        <v>34</v>
      </c>
      <c r="K61" s="602" t="s">
        <v>34</v>
      </c>
      <c r="L61" s="602" t="s">
        <v>34</v>
      </c>
      <c r="M61" s="602" t="s">
        <v>34</v>
      </c>
      <c r="N61" s="602" t="s">
        <v>34</v>
      </c>
      <c r="O61" s="828">
        <v>13616.188</v>
      </c>
      <c r="P61" s="828">
        <v>1740364.62</v>
      </c>
      <c r="Q61" s="828">
        <v>18287.687999999998</v>
      </c>
      <c r="R61" s="828">
        <v>2203462.1710000001</v>
      </c>
    </row>
    <row r="62" spans="2:18" s="541" customFormat="1" x14ac:dyDescent="0.35">
      <c r="B62" s="578" t="s">
        <v>403</v>
      </c>
      <c r="C62" s="602" t="s">
        <v>34</v>
      </c>
      <c r="D62" s="602" t="s">
        <v>34</v>
      </c>
      <c r="E62" s="602" t="s">
        <v>34</v>
      </c>
      <c r="F62" s="602" t="s">
        <v>34</v>
      </c>
      <c r="G62" s="602" t="s">
        <v>34</v>
      </c>
      <c r="H62" s="602" t="s">
        <v>34</v>
      </c>
      <c r="I62" s="602" t="s">
        <v>34</v>
      </c>
      <c r="J62" s="602" t="s">
        <v>34</v>
      </c>
      <c r="K62" s="602" t="s">
        <v>34</v>
      </c>
      <c r="L62" s="602" t="s">
        <v>34</v>
      </c>
      <c r="M62" s="602" t="s">
        <v>34</v>
      </c>
      <c r="N62" s="602" t="s">
        <v>34</v>
      </c>
      <c r="O62" s="828">
        <v>966.58900000000006</v>
      </c>
      <c r="P62" s="828">
        <v>249177.799</v>
      </c>
      <c r="Q62" s="828">
        <v>1811.5070000000001</v>
      </c>
      <c r="R62" s="828">
        <v>493264.62</v>
      </c>
    </row>
    <row r="63" spans="2:18" s="541" customFormat="1" x14ac:dyDescent="0.35">
      <c r="B63" s="578" t="s">
        <v>404</v>
      </c>
      <c r="C63" s="602" t="s">
        <v>34</v>
      </c>
      <c r="D63" s="602" t="s">
        <v>34</v>
      </c>
      <c r="E63" s="602" t="s">
        <v>34</v>
      </c>
      <c r="F63" s="602" t="s">
        <v>34</v>
      </c>
      <c r="G63" s="602" t="s">
        <v>34</v>
      </c>
      <c r="H63" s="602" t="s">
        <v>34</v>
      </c>
      <c r="I63" s="602" t="s">
        <v>34</v>
      </c>
      <c r="J63" s="602" t="s">
        <v>34</v>
      </c>
      <c r="K63" s="602" t="s">
        <v>34</v>
      </c>
      <c r="L63" s="602" t="s">
        <v>34</v>
      </c>
      <c r="M63" s="602" t="s">
        <v>34</v>
      </c>
      <c r="N63" s="602" t="s">
        <v>34</v>
      </c>
      <c r="O63" s="828">
        <v>15350.334999999999</v>
      </c>
      <c r="P63" s="828">
        <v>944730.92099999997</v>
      </c>
      <c r="Q63" s="828">
        <v>16144.8</v>
      </c>
      <c r="R63" s="828">
        <v>983213.679</v>
      </c>
    </row>
    <row r="64" spans="2:18" x14ac:dyDescent="0.35">
      <c r="B64" s="662" t="s">
        <v>80</v>
      </c>
      <c r="C64" s="664">
        <v>7693.875</v>
      </c>
      <c r="D64" s="664">
        <v>1834179.4170000001</v>
      </c>
      <c r="E64" s="664">
        <v>8310.723</v>
      </c>
      <c r="F64" s="664">
        <v>2154645.9559999998</v>
      </c>
      <c r="G64" s="664">
        <v>8528.1980000000003</v>
      </c>
      <c r="H64" s="664">
        <v>1974540.1240000001</v>
      </c>
      <c r="I64" s="664">
        <v>8927.7890000000007</v>
      </c>
      <c r="J64" s="664">
        <v>1999584.064</v>
      </c>
      <c r="K64" s="664">
        <v>11122.550000000001</v>
      </c>
      <c r="L64" s="664">
        <v>2646226.966</v>
      </c>
      <c r="M64" s="664">
        <v>14994.128000000001</v>
      </c>
      <c r="N64" s="664">
        <v>3503171.9610000001</v>
      </c>
      <c r="O64" s="829">
        <v>15425.357</v>
      </c>
      <c r="P64" s="829">
        <v>3310537.6910000001</v>
      </c>
      <c r="Q64" s="829">
        <v>13005.49</v>
      </c>
      <c r="R64" s="829">
        <v>2935258.9610000001</v>
      </c>
    </row>
    <row r="65" spans="2:18" x14ac:dyDescent="0.35">
      <c r="B65" s="28" t="s">
        <v>24</v>
      </c>
      <c r="C65" s="601">
        <v>127854.47199999999</v>
      </c>
      <c r="D65" s="601">
        <v>18914039.945</v>
      </c>
      <c r="E65" s="601">
        <v>150863.212</v>
      </c>
      <c r="F65" s="601">
        <v>20310495.871999998</v>
      </c>
      <c r="G65" s="601">
        <v>163506.91900000002</v>
      </c>
      <c r="H65" s="601">
        <v>19281114.223000001</v>
      </c>
      <c r="I65" s="601">
        <v>137680.82799999998</v>
      </c>
      <c r="J65" s="601">
        <v>10997226.641999999</v>
      </c>
      <c r="K65" s="601">
        <v>219400.185</v>
      </c>
      <c r="L65" s="601">
        <v>18581246.715000004</v>
      </c>
      <c r="M65" s="601">
        <v>406651.63500000001</v>
      </c>
      <c r="N65" s="601">
        <v>35645989.575000003</v>
      </c>
      <c r="O65" s="601">
        <v>526577.95799999998</v>
      </c>
      <c r="P65" s="601">
        <v>44159296.423</v>
      </c>
      <c r="Q65" s="601">
        <v>603649.34</v>
      </c>
      <c r="R65" s="601">
        <v>48320559.519000001</v>
      </c>
    </row>
    <row r="66" spans="2:18" x14ac:dyDescent="0.35">
      <c r="B66" s="706" t="s">
        <v>387</v>
      </c>
      <c r="C66" s="131"/>
      <c r="D66" s="131"/>
      <c r="E66" s="187"/>
      <c r="F66" s="187"/>
      <c r="G66" s="187"/>
      <c r="H66" s="187"/>
    </row>
    <row r="67" spans="2:18" s="541" customFormat="1" x14ac:dyDescent="0.35">
      <c r="B67" s="706" t="s">
        <v>415</v>
      </c>
      <c r="C67" s="39"/>
      <c r="D67" s="706"/>
      <c r="E67" s="706"/>
      <c r="F67" s="706"/>
      <c r="I67" s="62"/>
      <c r="J67" s="62"/>
      <c r="K67" s="62"/>
      <c r="L67" s="62"/>
    </row>
    <row r="68" spans="2:18" x14ac:dyDescent="0.35">
      <c r="B68" s="34" t="s">
        <v>29</v>
      </c>
      <c r="K68" s="62"/>
      <c r="L68" s="62"/>
    </row>
    <row r="69" spans="2:18" ht="20.149999999999999" customHeight="1" x14ac:dyDescent="0.35">
      <c r="N69" s="39"/>
      <c r="O69" s="188"/>
    </row>
    <row r="70" spans="2:18" x14ac:dyDescent="0.35">
      <c r="B70" s="2" t="s">
        <v>141</v>
      </c>
    </row>
    <row r="71" spans="2:18" x14ac:dyDescent="0.35">
      <c r="B71" s="118" t="s">
        <v>87</v>
      </c>
    </row>
    <row r="72" spans="2:18" x14ac:dyDescent="0.35">
      <c r="B72" s="4"/>
      <c r="C72" s="955">
        <v>2017</v>
      </c>
      <c r="D72" s="955"/>
      <c r="E72" s="955"/>
      <c r="F72" s="955">
        <v>2018</v>
      </c>
      <c r="G72" s="955"/>
      <c r="H72" s="955"/>
      <c r="I72" s="955">
        <v>2019</v>
      </c>
      <c r="J72" s="955"/>
      <c r="K72" s="955"/>
      <c r="L72" s="955">
        <v>2020</v>
      </c>
      <c r="M72" s="955"/>
      <c r="N72" s="955"/>
    </row>
    <row r="73" spans="2:18" ht="27" customHeight="1" x14ac:dyDescent="0.35">
      <c r="B73" s="114"/>
      <c r="C73" s="7" t="s">
        <v>49</v>
      </c>
      <c r="D73" s="7" t="s">
        <v>50</v>
      </c>
      <c r="E73" s="7" t="s">
        <v>88</v>
      </c>
      <c r="F73" s="7" t="s">
        <v>49</v>
      </c>
      <c r="G73" s="7" t="s">
        <v>50</v>
      </c>
      <c r="H73" s="7" t="s">
        <v>88</v>
      </c>
      <c r="I73" s="7" t="s">
        <v>49</v>
      </c>
      <c r="J73" s="7" t="s">
        <v>50</v>
      </c>
      <c r="K73" s="7" t="s">
        <v>88</v>
      </c>
      <c r="L73" s="7" t="s">
        <v>49</v>
      </c>
      <c r="M73" s="7" t="s">
        <v>50</v>
      </c>
      <c r="N73" s="7" t="s">
        <v>88</v>
      </c>
    </row>
    <row r="74" spans="2:18" x14ac:dyDescent="0.35">
      <c r="B74" s="658" t="s">
        <v>72</v>
      </c>
      <c r="C74" s="668">
        <v>837148</v>
      </c>
      <c r="D74" s="669">
        <v>55604789</v>
      </c>
      <c r="E74" s="685">
        <v>1.2610411887377788E-2</v>
      </c>
      <c r="F74" s="668">
        <v>1064889</v>
      </c>
      <c r="G74" s="669">
        <v>58485280</v>
      </c>
      <c r="H74" s="685">
        <v>1.2893352759110223E-2</v>
      </c>
      <c r="I74" s="668">
        <v>1170399</v>
      </c>
      <c r="J74" s="669">
        <v>64448538</v>
      </c>
      <c r="K74" s="685">
        <v>1.3744754751064932E-2</v>
      </c>
      <c r="L74" s="668">
        <v>841280</v>
      </c>
      <c r="M74" s="669">
        <v>42883367</v>
      </c>
      <c r="N74" s="685">
        <v>1.0015257193884035E-2</v>
      </c>
    </row>
    <row r="75" spans="2:18" x14ac:dyDescent="0.35">
      <c r="B75" s="558" t="s">
        <v>73</v>
      </c>
      <c r="C75" s="86">
        <v>243839</v>
      </c>
      <c r="D75" s="101">
        <v>2734977</v>
      </c>
      <c r="E75" s="190">
        <v>2.0202895066027536E-2</v>
      </c>
      <c r="F75" s="86">
        <v>438088</v>
      </c>
      <c r="G75" s="101">
        <v>5174314</v>
      </c>
      <c r="H75" s="190">
        <v>2.0690979567635302E-2</v>
      </c>
      <c r="I75" s="86">
        <v>602309</v>
      </c>
      <c r="J75" s="101">
        <v>8534090</v>
      </c>
      <c r="K75" s="190">
        <v>1.9878446105492553E-2</v>
      </c>
      <c r="L75" s="86">
        <v>538313</v>
      </c>
      <c r="M75" s="101">
        <v>12238895</v>
      </c>
      <c r="N75" s="190">
        <v>1.5322141284061883E-2</v>
      </c>
    </row>
    <row r="76" spans="2:18" x14ac:dyDescent="0.35">
      <c r="B76" s="21" t="s">
        <v>74</v>
      </c>
      <c r="C76" s="86">
        <v>377</v>
      </c>
      <c r="D76" s="101">
        <v>30488</v>
      </c>
      <c r="E76" s="190">
        <v>2.6889293221965729E-2</v>
      </c>
      <c r="F76" s="86">
        <v>1915</v>
      </c>
      <c r="G76" s="101">
        <v>64599</v>
      </c>
      <c r="H76" s="190">
        <v>3.0803957101344728E-2</v>
      </c>
      <c r="I76" s="86">
        <v>3890</v>
      </c>
      <c r="J76" s="101">
        <v>307230</v>
      </c>
      <c r="K76" s="190">
        <v>3.0279196335628075E-2</v>
      </c>
      <c r="L76" s="86">
        <v>35968</v>
      </c>
      <c r="M76" s="101">
        <v>3640684</v>
      </c>
      <c r="N76" s="190">
        <v>0.12219369207391245</v>
      </c>
    </row>
    <row r="77" spans="2:18" x14ac:dyDescent="0.35">
      <c r="B77" s="658" t="s">
        <v>383</v>
      </c>
      <c r="C77" s="670">
        <v>175974</v>
      </c>
      <c r="D77" s="660">
        <v>36078041</v>
      </c>
      <c r="E77" s="686">
        <v>0.72456610529847121</v>
      </c>
      <c r="F77" s="670">
        <v>206957</v>
      </c>
      <c r="G77" s="660">
        <v>27274865</v>
      </c>
      <c r="H77" s="686">
        <v>0.47375984270907778</v>
      </c>
      <c r="I77" s="670">
        <v>108259</v>
      </c>
      <c r="J77" s="660">
        <v>23167505</v>
      </c>
      <c r="K77" s="686">
        <v>0.41468627113509227</v>
      </c>
      <c r="L77" s="670">
        <v>105972</v>
      </c>
      <c r="M77" s="660">
        <v>17644315</v>
      </c>
      <c r="N77" s="686">
        <v>0.24893526634078059</v>
      </c>
    </row>
    <row r="78" spans="2:18" x14ac:dyDescent="0.35">
      <c r="B78" s="658" t="s">
        <v>384</v>
      </c>
      <c r="C78" s="670">
        <v>2597284</v>
      </c>
      <c r="D78" s="660">
        <v>204928799</v>
      </c>
      <c r="E78" s="686">
        <v>0.22641161494445214</v>
      </c>
      <c r="F78" s="670">
        <v>2537264</v>
      </c>
      <c r="G78" s="660">
        <v>225819184</v>
      </c>
      <c r="H78" s="686">
        <v>0.20053724552197955</v>
      </c>
      <c r="I78" s="670">
        <v>2989333</v>
      </c>
      <c r="J78" s="660">
        <v>232763441</v>
      </c>
      <c r="K78" s="686">
        <v>0.19091446968943748</v>
      </c>
      <c r="L78" s="670">
        <v>3176400</v>
      </c>
      <c r="M78" s="660">
        <v>248966265</v>
      </c>
      <c r="N78" s="686">
        <v>0.18782170603635889</v>
      </c>
    </row>
    <row r="79" spans="2:18" x14ac:dyDescent="0.35">
      <c r="B79" s="662" t="s">
        <v>80</v>
      </c>
      <c r="C79" s="672">
        <v>127560</v>
      </c>
      <c r="D79" s="669">
        <v>35741778</v>
      </c>
      <c r="E79" s="685">
        <v>2.6653121387200395E-2</v>
      </c>
      <c r="F79" s="672">
        <v>114727</v>
      </c>
      <c r="G79" s="669">
        <v>32353075</v>
      </c>
      <c r="H79" s="685">
        <v>2.3753896032429899E-2</v>
      </c>
      <c r="I79" s="672">
        <v>127005</v>
      </c>
      <c r="J79" s="669">
        <v>37354814</v>
      </c>
      <c r="K79" s="685">
        <v>2.7338777081453741E-2</v>
      </c>
      <c r="L79" s="672">
        <v>104960</v>
      </c>
      <c r="M79" s="669">
        <v>33084175</v>
      </c>
      <c r="N79" s="685">
        <v>2.8280276135317198E-2</v>
      </c>
    </row>
    <row r="80" spans="2:18" x14ac:dyDescent="0.35">
      <c r="B80" s="28" t="s">
        <v>24</v>
      </c>
      <c r="C80" s="92">
        <v>3737966</v>
      </c>
      <c r="D80" s="108">
        <v>332353407</v>
      </c>
      <c r="E80" s="193">
        <v>4.9565471709375447E-2</v>
      </c>
      <c r="F80" s="92">
        <v>3923837</v>
      </c>
      <c r="G80" s="108">
        <v>343932404</v>
      </c>
      <c r="H80" s="193">
        <v>4.8566132313841388E-2</v>
      </c>
      <c r="I80" s="92">
        <v>4394996</v>
      </c>
      <c r="J80" s="108">
        <v>357734298</v>
      </c>
      <c r="K80" s="193">
        <v>4.880151834246009E-2</v>
      </c>
      <c r="L80" s="92">
        <v>4228612</v>
      </c>
      <c r="M80" s="108">
        <v>342578122</v>
      </c>
      <c r="N80" s="193">
        <v>5.0025307914046142E-2</v>
      </c>
    </row>
    <row r="81" spans="2:27" x14ac:dyDescent="0.35">
      <c r="B81" s="706" t="s">
        <v>387</v>
      </c>
      <c r="C81" s="186"/>
      <c r="D81" s="186"/>
      <c r="E81" s="187"/>
      <c r="F81" s="94"/>
      <c r="G81" s="94"/>
      <c r="H81" s="132"/>
      <c r="I81" s="94"/>
      <c r="J81" s="94"/>
      <c r="K81" s="132"/>
      <c r="L81" s="94"/>
      <c r="M81" s="94"/>
      <c r="N81" s="132"/>
      <c r="O81" s="94"/>
    </row>
    <row r="82" spans="2:27" x14ac:dyDescent="0.35">
      <c r="B82" s="34" t="s">
        <v>29</v>
      </c>
    </row>
    <row r="83" spans="2:27" ht="20.149999999999999" customHeight="1" x14ac:dyDescent="0.35">
      <c r="B83" s="34"/>
    </row>
    <row r="84" spans="2:27" x14ac:dyDescent="0.35">
      <c r="B84" s="2" t="s">
        <v>142</v>
      </c>
      <c r="R84" s="954" t="s">
        <v>367</v>
      </c>
      <c r="S84" s="954"/>
    </row>
    <row r="85" spans="2:27" x14ac:dyDescent="0.35">
      <c r="B85" s="118" t="s">
        <v>87</v>
      </c>
    </row>
    <row r="86" spans="2:27" x14ac:dyDescent="0.35">
      <c r="B86" s="553"/>
      <c r="C86" s="955">
        <v>2021</v>
      </c>
      <c r="D86" s="955"/>
      <c r="E86" s="955"/>
      <c r="F86" s="955">
        <v>2022</v>
      </c>
      <c r="G86" s="955"/>
      <c r="H86" s="955"/>
      <c r="I86" s="971">
        <v>2023</v>
      </c>
      <c r="J86" s="971"/>
      <c r="K86" s="971"/>
      <c r="L86" s="971">
        <v>2024</v>
      </c>
      <c r="M86" s="971"/>
      <c r="N86" s="971"/>
    </row>
    <row r="87" spans="2:27" ht="27" customHeight="1" x14ac:dyDescent="0.35">
      <c r="B87" s="255"/>
      <c r="C87" s="690" t="s">
        <v>49</v>
      </c>
      <c r="D87" s="690" t="s">
        <v>50</v>
      </c>
      <c r="E87" s="690" t="s">
        <v>88</v>
      </c>
      <c r="F87" s="690" t="s">
        <v>49</v>
      </c>
      <c r="G87" s="690" t="s">
        <v>50</v>
      </c>
      <c r="H87" s="690" t="s">
        <v>88</v>
      </c>
      <c r="I87" s="812" t="s">
        <v>49</v>
      </c>
      <c r="J87" s="812" t="s">
        <v>50</v>
      </c>
      <c r="K87" s="812" t="s">
        <v>88</v>
      </c>
      <c r="L87" s="812" t="s">
        <v>49</v>
      </c>
      <c r="M87" s="812" t="s">
        <v>50</v>
      </c>
      <c r="N87" s="812" t="s">
        <v>88</v>
      </c>
    </row>
    <row r="88" spans="2:27" x14ac:dyDescent="0.35">
      <c r="B88" s="658" t="s">
        <v>72</v>
      </c>
      <c r="C88" s="691">
        <v>874166</v>
      </c>
      <c r="D88" s="708">
        <v>49441754</v>
      </c>
      <c r="E88" s="724">
        <v>1.0283139045024174E-2</v>
      </c>
      <c r="F88" s="691">
        <v>1084701</v>
      </c>
      <c r="G88" s="708">
        <v>67409965</v>
      </c>
      <c r="H88" s="724">
        <v>1.2217414094878001E-2</v>
      </c>
      <c r="I88" s="793">
        <v>999344</v>
      </c>
      <c r="J88" s="794">
        <v>67688751</v>
      </c>
      <c r="K88" s="830">
        <v>1.1507217971832E-2</v>
      </c>
      <c r="L88" s="793">
        <v>936033</v>
      </c>
      <c r="M88" s="794">
        <v>60704064</v>
      </c>
      <c r="N88" s="830">
        <v>1.0038713285511799E-2</v>
      </c>
    </row>
    <row r="89" spans="2:27" x14ac:dyDescent="0.35">
      <c r="B89" s="558" t="s">
        <v>73</v>
      </c>
      <c r="C89" s="596">
        <v>601803</v>
      </c>
      <c r="D89" s="602">
        <v>15600613</v>
      </c>
      <c r="E89" s="725">
        <v>1.2446221676000761E-2</v>
      </c>
      <c r="F89" s="596">
        <v>819535</v>
      </c>
      <c r="G89" s="602">
        <v>24406015</v>
      </c>
      <c r="H89" s="725">
        <v>1.6273774559316501E-2</v>
      </c>
      <c r="I89" s="770">
        <v>769979</v>
      </c>
      <c r="J89" s="777">
        <v>21899061</v>
      </c>
      <c r="K89" s="831">
        <v>1.22936669508213E-2</v>
      </c>
      <c r="L89" s="770">
        <v>750184</v>
      </c>
      <c r="M89" s="777">
        <v>21346502</v>
      </c>
      <c r="N89" s="831">
        <v>1.02362540962063E-2</v>
      </c>
    </row>
    <row r="90" spans="2:27" x14ac:dyDescent="0.35">
      <c r="B90" s="578" t="s">
        <v>74</v>
      </c>
      <c r="C90" s="596">
        <v>84421</v>
      </c>
      <c r="D90" s="602">
        <v>5793427</v>
      </c>
      <c r="E90" s="725">
        <v>6.8938614251512903E-2</v>
      </c>
      <c r="F90" s="596">
        <v>170752</v>
      </c>
      <c r="G90" s="602">
        <v>12007511</v>
      </c>
      <c r="H90" s="725">
        <v>6.05003862703897E-2</v>
      </c>
      <c r="I90" s="770">
        <v>127622</v>
      </c>
      <c r="J90" s="777">
        <v>10042616</v>
      </c>
      <c r="K90" s="831">
        <v>2.5565189114167101E-2</v>
      </c>
      <c r="L90" s="770">
        <v>132824</v>
      </c>
      <c r="M90" s="777">
        <v>9630052</v>
      </c>
      <c r="N90" s="831">
        <v>1.5572520542235801E-2</v>
      </c>
    </row>
    <row r="91" spans="2:27" x14ac:dyDescent="0.35">
      <c r="B91" s="658" t="s">
        <v>383</v>
      </c>
      <c r="C91" s="692">
        <v>96257</v>
      </c>
      <c r="D91" s="661">
        <v>15211163</v>
      </c>
      <c r="E91" s="726">
        <v>0.20915359025808078</v>
      </c>
      <c r="F91" s="692">
        <v>144965</v>
      </c>
      <c r="G91" s="661">
        <v>35446137</v>
      </c>
      <c r="H91" s="726">
        <v>0.19136186101587099</v>
      </c>
      <c r="I91" s="832">
        <v>142763</v>
      </c>
      <c r="J91" s="778">
        <v>32984939</v>
      </c>
      <c r="K91" s="833">
        <v>0.17545793505433899</v>
      </c>
      <c r="L91" s="832">
        <v>142032</v>
      </c>
      <c r="M91" s="778">
        <v>33542430</v>
      </c>
      <c r="N91" s="833">
        <v>0.18234557926834999</v>
      </c>
    </row>
    <row r="92" spans="2:27" x14ac:dyDescent="0.35">
      <c r="B92" s="658" t="s">
        <v>384</v>
      </c>
      <c r="C92" s="692">
        <v>2885920</v>
      </c>
      <c r="D92" s="661">
        <v>227162875</v>
      </c>
      <c r="E92" s="726">
        <v>0.14578880494701849</v>
      </c>
      <c r="F92" s="692">
        <v>2252283</v>
      </c>
      <c r="G92" s="661">
        <v>190461573</v>
      </c>
      <c r="H92" s="726">
        <v>0.114599843847178</v>
      </c>
      <c r="I92" s="832">
        <v>2337170</v>
      </c>
      <c r="J92" s="778">
        <v>201724304</v>
      </c>
      <c r="K92" s="833">
        <v>0.105832376158797</v>
      </c>
      <c r="L92" s="832">
        <v>2244306</v>
      </c>
      <c r="M92" s="778">
        <v>203744409</v>
      </c>
      <c r="N92" s="833">
        <v>9.7369752232218401E-2</v>
      </c>
    </row>
    <row r="93" spans="2:27" x14ac:dyDescent="0.35">
      <c r="B93" s="558" t="s">
        <v>399</v>
      </c>
      <c r="C93" s="137">
        <v>306265</v>
      </c>
      <c r="D93" s="602">
        <v>76891633</v>
      </c>
      <c r="E93" s="192">
        <v>9.7763282609043239E-2</v>
      </c>
      <c r="F93" s="137">
        <v>346366</v>
      </c>
      <c r="G93" s="602">
        <v>80959973</v>
      </c>
      <c r="H93" s="192">
        <v>8.1010636004289593E-2</v>
      </c>
      <c r="I93" s="796">
        <v>354651</v>
      </c>
      <c r="J93" s="777">
        <v>83805192</v>
      </c>
      <c r="K93" s="834">
        <v>6.9745568064682698E-2</v>
      </c>
      <c r="L93" s="796">
        <v>267924</v>
      </c>
      <c r="M93" s="777">
        <v>73737188</v>
      </c>
      <c r="N93" s="834">
        <v>5.8894259508181598E-2</v>
      </c>
    </row>
    <row r="94" spans="2:27" s="541" customFormat="1" x14ac:dyDescent="0.35">
      <c r="B94" s="558" t="s">
        <v>400</v>
      </c>
      <c r="C94" s="596" t="s">
        <v>34</v>
      </c>
      <c r="D94" s="596" t="s">
        <v>34</v>
      </c>
      <c r="E94" s="596" t="s">
        <v>34</v>
      </c>
      <c r="F94" s="596" t="s">
        <v>34</v>
      </c>
      <c r="G94" s="596" t="s">
        <v>34</v>
      </c>
      <c r="H94" s="596" t="s">
        <v>34</v>
      </c>
      <c r="I94" s="777">
        <v>71563</v>
      </c>
      <c r="J94" s="777">
        <v>5522986</v>
      </c>
      <c r="K94" s="834">
        <v>0.171062754484407</v>
      </c>
      <c r="L94" s="777">
        <v>44498</v>
      </c>
      <c r="M94" s="777">
        <v>4443794</v>
      </c>
      <c r="N94" s="834">
        <v>4.9620918245497303E-2</v>
      </c>
      <c r="U94"/>
      <c r="V94"/>
      <c r="W94"/>
      <c r="X94"/>
      <c r="Y94"/>
      <c r="Z94"/>
      <c r="AA94"/>
    </row>
    <row r="95" spans="2:27" x14ac:dyDescent="0.35">
      <c r="B95" s="558" t="s">
        <v>401</v>
      </c>
      <c r="C95" s="137">
        <v>213403</v>
      </c>
      <c r="D95" s="602">
        <v>20406481</v>
      </c>
      <c r="E95" s="192">
        <v>0.1124168892553537</v>
      </c>
      <c r="F95" s="137">
        <v>405445</v>
      </c>
      <c r="G95" s="602">
        <v>26105266</v>
      </c>
      <c r="H95" s="192">
        <v>9.5261648742019395E-2</v>
      </c>
      <c r="I95" s="796">
        <v>342878</v>
      </c>
      <c r="J95" s="777">
        <v>20687862</v>
      </c>
      <c r="K95" s="834">
        <v>7.7759130941376903E-2</v>
      </c>
      <c r="L95" s="796">
        <v>402394</v>
      </c>
      <c r="M95" s="777">
        <v>20996741</v>
      </c>
      <c r="N95" s="834">
        <v>6.5548901149435304E-2</v>
      </c>
      <c r="S95" s="541"/>
    </row>
    <row r="96" spans="2:27" x14ac:dyDescent="0.35">
      <c r="B96" s="558" t="s">
        <v>402</v>
      </c>
      <c r="C96" s="137">
        <v>2366252</v>
      </c>
      <c r="D96" s="602">
        <v>129864761</v>
      </c>
      <c r="E96" s="192">
        <v>0.22006101242577314</v>
      </c>
      <c r="F96" s="137">
        <v>1500472</v>
      </c>
      <c r="G96" s="602">
        <v>83396334</v>
      </c>
      <c r="H96" s="192">
        <v>0.21463006942621701</v>
      </c>
      <c r="I96" s="796">
        <v>1568078</v>
      </c>
      <c r="J96" s="777">
        <v>91708264</v>
      </c>
      <c r="K96" s="834">
        <v>0.22579773283875201</v>
      </c>
      <c r="L96" s="796">
        <v>1529490</v>
      </c>
      <c r="M96" s="777">
        <v>104566686</v>
      </c>
      <c r="N96" s="834">
        <v>0.242851812503486</v>
      </c>
    </row>
    <row r="97" spans="2:27" s="541" customFormat="1" x14ac:dyDescent="0.35">
      <c r="B97" s="578" t="s">
        <v>385</v>
      </c>
      <c r="C97" s="596" t="s">
        <v>34</v>
      </c>
      <c r="D97" s="596" t="s">
        <v>34</v>
      </c>
      <c r="E97" s="596" t="s">
        <v>34</v>
      </c>
      <c r="F97" s="596" t="s">
        <v>34</v>
      </c>
      <c r="G97" s="596" t="s">
        <v>34</v>
      </c>
      <c r="H97" s="596" t="s">
        <v>34</v>
      </c>
      <c r="I97" s="777">
        <v>1098829</v>
      </c>
      <c r="J97" s="777">
        <v>52343346</v>
      </c>
      <c r="K97" s="834">
        <v>0.1967763420342</v>
      </c>
      <c r="L97" s="777">
        <v>1013164</v>
      </c>
      <c r="M97" s="777">
        <v>53073094</v>
      </c>
      <c r="N97" s="834">
        <v>0.186492518399302</v>
      </c>
      <c r="U97"/>
      <c r="V97"/>
      <c r="W97"/>
      <c r="X97"/>
      <c r="Y97"/>
      <c r="Z97"/>
      <c r="AA97"/>
    </row>
    <row r="98" spans="2:27" s="541" customFormat="1" x14ac:dyDescent="0.35">
      <c r="B98" s="578" t="s">
        <v>414</v>
      </c>
      <c r="C98" s="596" t="s">
        <v>34</v>
      </c>
      <c r="D98" s="596" t="s">
        <v>34</v>
      </c>
      <c r="E98" s="596" t="s">
        <v>34</v>
      </c>
      <c r="F98" s="596" t="s">
        <v>34</v>
      </c>
      <c r="G98" s="596" t="s">
        <v>34</v>
      </c>
      <c r="H98" s="596" t="s">
        <v>34</v>
      </c>
      <c r="I98" s="777">
        <v>92524</v>
      </c>
      <c r="J98" s="777">
        <v>12994451</v>
      </c>
      <c r="K98" s="834">
        <v>0.74665106671727199</v>
      </c>
      <c r="L98" s="777">
        <v>134338</v>
      </c>
      <c r="M98" s="777">
        <v>20595974</v>
      </c>
      <c r="N98" s="834">
        <v>0.93470967058412902</v>
      </c>
      <c r="U98"/>
      <c r="V98"/>
      <c r="W98"/>
      <c r="X98"/>
      <c r="Y98"/>
      <c r="Z98"/>
      <c r="AA98"/>
    </row>
    <row r="99" spans="2:27" s="541" customFormat="1" x14ac:dyDescent="0.35">
      <c r="B99" s="578" t="s">
        <v>403</v>
      </c>
      <c r="C99" s="596" t="s">
        <v>34</v>
      </c>
      <c r="D99" s="596" t="s">
        <v>34</v>
      </c>
      <c r="E99" s="596" t="s">
        <v>34</v>
      </c>
      <c r="F99" s="596" t="s">
        <v>34</v>
      </c>
      <c r="G99" s="596" t="s">
        <v>34</v>
      </c>
      <c r="H99" s="596" t="s">
        <v>34</v>
      </c>
      <c r="I99" s="777">
        <v>80195</v>
      </c>
      <c r="J99" s="777">
        <v>5068095</v>
      </c>
      <c r="K99" s="834">
        <v>9.9168543973088899E-2</v>
      </c>
      <c r="L99" s="777">
        <v>92684</v>
      </c>
      <c r="M99" s="777">
        <v>4512752</v>
      </c>
      <c r="N99" s="834">
        <v>9.50717962758105E-2</v>
      </c>
      <c r="U99"/>
      <c r="V99"/>
      <c r="W99"/>
      <c r="X99"/>
      <c r="Y99"/>
      <c r="Z99"/>
      <c r="AA99"/>
    </row>
    <row r="100" spans="2:27" s="541" customFormat="1" x14ac:dyDescent="0.35">
      <c r="B100" s="578" t="s">
        <v>404</v>
      </c>
      <c r="C100" s="596" t="s">
        <v>34</v>
      </c>
      <c r="D100" s="596" t="s">
        <v>34</v>
      </c>
      <c r="E100" s="596" t="s">
        <v>34</v>
      </c>
      <c r="F100" s="596" t="s">
        <v>34</v>
      </c>
      <c r="G100" s="596" t="s">
        <v>34</v>
      </c>
      <c r="H100" s="596" t="s">
        <v>34</v>
      </c>
      <c r="I100" s="777">
        <v>296530</v>
      </c>
      <c r="J100" s="777">
        <v>21302372</v>
      </c>
      <c r="K100" s="834">
        <v>0.29735928127002498</v>
      </c>
      <c r="L100" s="777">
        <v>289304</v>
      </c>
      <c r="M100" s="777">
        <v>26384866</v>
      </c>
      <c r="N100" s="834">
        <v>0.34494029730005499</v>
      </c>
      <c r="U100"/>
      <c r="V100"/>
      <c r="W100"/>
      <c r="X100"/>
      <c r="Y100"/>
      <c r="Z100"/>
      <c r="AA100"/>
    </row>
    <row r="101" spans="2:27" x14ac:dyDescent="0.35">
      <c r="B101" s="662" t="s">
        <v>80</v>
      </c>
      <c r="C101" s="713">
        <v>124077</v>
      </c>
      <c r="D101" s="708">
        <v>42256276</v>
      </c>
      <c r="E101" s="724">
        <v>3.3776577242746603E-2</v>
      </c>
      <c r="F101" s="713">
        <v>120217</v>
      </c>
      <c r="G101" s="708">
        <v>42811637</v>
      </c>
      <c r="H101" s="724">
        <v>3.1797716979295197E-2</v>
      </c>
      <c r="I101" s="805">
        <v>106749</v>
      </c>
      <c r="J101" s="794">
        <v>40292502</v>
      </c>
      <c r="K101" s="830">
        <v>2.9723075594325001E-2</v>
      </c>
      <c r="L101" s="805">
        <v>100323</v>
      </c>
      <c r="M101" s="794">
        <v>40070346</v>
      </c>
      <c r="N101" s="830">
        <v>3.00595186693903E-2</v>
      </c>
    </row>
    <row r="102" spans="2:27" x14ac:dyDescent="0.35">
      <c r="B102" s="28" t="s">
        <v>24</v>
      </c>
      <c r="C102" s="92">
        <v>3980420</v>
      </c>
      <c r="D102" s="108">
        <v>334072068</v>
      </c>
      <c r="E102" s="193">
        <v>4.3442486791576647E-2</v>
      </c>
      <c r="F102" s="92">
        <v>3602166</v>
      </c>
      <c r="G102" s="108">
        <v>336129312</v>
      </c>
      <c r="H102" s="193">
        <v>3.8586289351337101E-2</v>
      </c>
      <c r="I102" s="595">
        <v>3586026</v>
      </c>
      <c r="J102" s="601">
        <v>342690496</v>
      </c>
      <c r="K102" s="193">
        <v>3.6722281321548797E-2</v>
      </c>
      <c r="L102" s="595">
        <v>3422694</v>
      </c>
      <c r="M102" s="601">
        <v>338061249</v>
      </c>
      <c r="N102" s="193">
        <v>3.5008812991799802E-2</v>
      </c>
    </row>
    <row r="103" spans="2:27" x14ac:dyDescent="0.35">
      <c r="B103" s="706" t="s">
        <v>387</v>
      </c>
      <c r="C103" s="131"/>
    </row>
    <row r="104" spans="2:27" s="541" customFormat="1" x14ac:dyDescent="0.35">
      <c r="B104" s="706" t="s">
        <v>415</v>
      </c>
      <c r="C104" s="39"/>
      <c r="D104" s="706"/>
      <c r="E104" s="706"/>
      <c r="F104" s="706"/>
      <c r="I104" s="62"/>
      <c r="J104" s="62"/>
      <c r="K104" s="62"/>
      <c r="L104" s="62"/>
      <c r="U104"/>
      <c r="V104"/>
      <c r="W104"/>
      <c r="X104"/>
      <c r="Y104"/>
      <c r="Z104"/>
      <c r="AA104"/>
    </row>
    <row r="105" spans="2:27" x14ac:dyDescent="0.35">
      <c r="B105" s="34" t="s">
        <v>29</v>
      </c>
    </row>
    <row r="106" spans="2:27" ht="20.149999999999999" customHeight="1" x14ac:dyDescent="0.35">
      <c r="B106" s="34"/>
    </row>
    <row r="107" spans="2:27" s="39" customFormat="1" x14ac:dyDescent="0.35">
      <c r="B107" s="79" t="s">
        <v>369</v>
      </c>
      <c r="G107" s="976" t="s">
        <v>372</v>
      </c>
      <c r="H107" s="976"/>
      <c r="K107" s="63" t="s">
        <v>44</v>
      </c>
      <c r="U107"/>
      <c r="V107"/>
      <c r="W107"/>
      <c r="X107"/>
      <c r="Y107"/>
      <c r="Z107"/>
      <c r="AA107"/>
    </row>
    <row r="108" spans="2:27" ht="20.149999999999999" customHeight="1" x14ac:dyDescent="0.35">
      <c r="B108" s="34"/>
      <c r="H108" s="63"/>
    </row>
    <row r="109" spans="2:27" x14ac:dyDescent="0.35">
      <c r="B109" s="2" t="s">
        <v>144</v>
      </c>
      <c r="O109" s="954" t="s">
        <v>2</v>
      </c>
      <c r="P109" s="954"/>
    </row>
    <row r="110" spans="2:27" x14ac:dyDescent="0.35">
      <c r="B110" s="118" t="s">
        <v>111</v>
      </c>
    </row>
    <row r="111" spans="2:27" x14ac:dyDescent="0.35">
      <c r="B111" s="4"/>
      <c r="C111" s="955">
        <v>2017</v>
      </c>
      <c r="D111" s="955"/>
      <c r="E111" s="955"/>
      <c r="F111" s="955">
        <v>2018</v>
      </c>
      <c r="G111" s="955"/>
      <c r="H111" s="955"/>
      <c r="I111" s="955">
        <v>2019</v>
      </c>
      <c r="J111" s="955"/>
      <c r="K111" s="955"/>
      <c r="L111" s="955">
        <v>2020</v>
      </c>
      <c r="M111" s="955"/>
      <c r="N111" s="955"/>
    </row>
    <row r="112" spans="2:27" ht="27" customHeight="1" x14ac:dyDescent="0.35">
      <c r="B112" s="114"/>
      <c r="C112" s="7" t="s">
        <v>49</v>
      </c>
      <c r="D112" s="7" t="s">
        <v>50</v>
      </c>
      <c r="E112" s="7" t="s">
        <v>88</v>
      </c>
      <c r="F112" s="7" t="s">
        <v>49</v>
      </c>
      <c r="G112" s="7" t="s">
        <v>50</v>
      </c>
      <c r="H112" s="7" t="s">
        <v>88</v>
      </c>
      <c r="I112" s="7" t="s">
        <v>49</v>
      </c>
      <c r="J112" s="7" t="s">
        <v>50</v>
      </c>
      <c r="K112" s="7" t="s">
        <v>88</v>
      </c>
      <c r="L112" s="7" t="s">
        <v>49</v>
      </c>
      <c r="M112" s="7" t="s">
        <v>50</v>
      </c>
      <c r="N112" s="7" t="s">
        <v>88</v>
      </c>
    </row>
    <row r="113" spans="2:25" x14ac:dyDescent="0.35">
      <c r="B113" s="658" t="s">
        <v>72</v>
      </c>
      <c r="C113" s="669">
        <v>27586</v>
      </c>
      <c r="D113" s="669">
        <v>3514612</v>
      </c>
      <c r="E113" s="687">
        <v>1.8236358649644176E-2</v>
      </c>
      <c r="F113" s="669">
        <v>27961</v>
      </c>
      <c r="G113" s="669">
        <v>3368901</v>
      </c>
      <c r="H113" s="687">
        <v>1.7849792882218544E-2</v>
      </c>
      <c r="I113" s="669">
        <v>38500</v>
      </c>
      <c r="J113" s="669">
        <v>4448954</v>
      </c>
      <c r="K113" s="687">
        <v>2.3490204818877251E-2</v>
      </c>
      <c r="L113" s="669">
        <v>24617</v>
      </c>
      <c r="M113" s="669">
        <v>2658066</v>
      </c>
      <c r="N113" s="687">
        <v>2.851752358118665E-2</v>
      </c>
      <c r="Y113" s="541"/>
    </row>
    <row r="114" spans="2:25" x14ac:dyDescent="0.35">
      <c r="B114" s="558" t="s">
        <v>73</v>
      </c>
      <c r="C114" s="583">
        <v>2144</v>
      </c>
      <c r="D114" s="583">
        <v>32302</v>
      </c>
      <c r="E114" s="315">
        <v>5.6239757087009849E-3</v>
      </c>
      <c r="F114" s="583">
        <v>7592</v>
      </c>
      <c r="G114" s="583">
        <v>140017</v>
      </c>
      <c r="H114" s="315">
        <v>2.9584135254820069E-2</v>
      </c>
      <c r="I114" s="583">
        <v>13215</v>
      </c>
      <c r="J114" s="583">
        <v>317276</v>
      </c>
      <c r="K114" s="315">
        <v>2.8545037933696463E-2</v>
      </c>
      <c r="L114" s="583">
        <v>7972</v>
      </c>
      <c r="M114" s="583">
        <v>690006</v>
      </c>
      <c r="N114" s="315">
        <v>6.1754964824194611E-2</v>
      </c>
      <c r="Y114" s="541"/>
    </row>
    <row r="115" spans="2:25" x14ac:dyDescent="0.35">
      <c r="B115" s="21" t="s">
        <v>74</v>
      </c>
      <c r="C115" s="583">
        <v>354</v>
      </c>
      <c r="D115" s="583">
        <v>20027</v>
      </c>
      <c r="E115" s="315">
        <v>7.4015606660214547E-2</v>
      </c>
      <c r="F115" s="583">
        <v>80</v>
      </c>
      <c r="G115" s="583">
        <v>7089</v>
      </c>
      <c r="H115" s="315">
        <v>7.7950550387625023E-2</v>
      </c>
      <c r="I115" s="583">
        <v>420</v>
      </c>
      <c r="J115" s="583">
        <v>93091</v>
      </c>
      <c r="K115" s="315">
        <v>6.5819782309471497E-2</v>
      </c>
      <c r="L115" s="583">
        <v>2740</v>
      </c>
      <c r="M115" s="583">
        <v>488449</v>
      </c>
      <c r="N115" s="315">
        <v>0.24619497565051351</v>
      </c>
    </row>
    <row r="116" spans="2:25" x14ac:dyDescent="0.35">
      <c r="B116" s="658" t="s">
        <v>383</v>
      </c>
      <c r="C116" s="660">
        <v>30484</v>
      </c>
      <c r="D116" s="660">
        <v>8897165</v>
      </c>
      <c r="E116" s="688">
        <v>0.56395961071350043</v>
      </c>
      <c r="F116" s="660">
        <v>20224</v>
      </c>
      <c r="G116" s="660">
        <v>6245235</v>
      </c>
      <c r="H116" s="688">
        <v>0.35685581798946769</v>
      </c>
      <c r="I116" s="660">
        <v>18685</v>
      </c>
      <c r="J116" s="660">
        <v>5393350</v>
      </c>
      <c r="K116" s="688">
        <v>0.34813425481328458</v>
      </c>
      <c r="L116" s="660">
        <v>12789</v>
      </c>
      <c r="M116" s="660">
        <v>2899086</v>
      </c>
      <c r="N116" s="688">
        <v>0.2976596950718125</v>
      </c>
    </row>
    <row r="117" spans="2:25" x14ac:dyDescent="0.35">
      <c r="B117" s="658" t="s">
        <v>384</v>
      </c>
      <c r="C117" s="660">
        <v>121295</v>
      </c>
      <c r="D117" s="660">
        <v>19091788</v>
      </c>
      <c r="E117" s="688">
        <v>0.2839781196956862</v>
      </c>
      <c r="F117" s="660">
        <v>136783</v>
      </c>
      <c r="G117" s="660">
        <v>22360948</v>
      </c>
      <c r="H117" s="688">
        <v>0.20798529535166208</v>
      </c>
      <c r="I117" s="660">
        <v>138530</v>
      </c>
      <c r="J117" s="660">
        <v>16522464</v>
      </c>
      <c r="K117" s="688">
        <v>0.18262417532462696</v>
      </c>
      <c r="L117" s="660">
        <v>127870</v>
      </c>
      <c r="M117" s="660">
        <v>14085265</v>
      </c>
      <c r="N117" s="688">
        <v>0.19529757843887835</v>
      </c>
    </row>
    <row r="118" spans="2:25" x14ac:dyDescent="0.35">
      <c r="B118" s="662" t="s">
        <v>80</v>
      </c>
      <c r="C118" s="680">
        <v>3239</v>
      </c>
      <c r="D118" s="680">
        <v>749359</v>
      </c>
      <c r="E118" s="687">
        <v>1.9018667444196256E-2</v>
      </c>
      <c r="F118" s="680">
        <v>3074</v>
      </c>
      <c r="G118" s="680">
        <v>795083</v>
      </c>
      <c r="H118" s="687">
        <v>1.8662775454327832E-2</v>
      </c>
      <c r="I118" s="680">
        <v>2952</v>
      </c>
      <c r="J118" s="680">
        <v>805066</v>
      </c>
      <c r="K118" s="687">
        <v>1.8035602712932752E-2</v>
      </c>
      <c r="L118" s="680">
        <v>1252</v>
      </c>
      <c r="M118" s="680">
        <v>354371</v>
      </c>
      <c r="N118" s="687">
        <v>1.3374359362748028E-2</v>
      </c>
    </row>
    <row r="119" spans="2:25" x14ac:dyDescent="0.35">
      <c r="B119" s="28" t="s">
        <v>24</v>
      </c>
      <c r="C119" s="601">
        <v>182604</v>
      </c>
      <c r="D119" s="601">
        <v>32252924</v>
      </c>
      <c r="E119" s="305">
        <v>0.1023470859480468</v>
      </c>
      <c r="F119" s="601">
        <v>188042</v>
      </c>
      <c r="G119" s="601">
        <v>32770167</v>
      </c>
      <c r="H119" s="305">
        <v>9.1960198419219638E-2</v>
      </c>
      <c r="I119" s="601">
        <v>198667</v>
      </c>
      <c r="J119" s="601">
        <v>27169834</v>
      </c>
      <c r="K119" s="305">
        <v>7.9911657242583964E-2</v>
      </c>
      <c r="L119" s="601">
        <v>166528</v>
      </c>
      <c r="M119" s="601">
        <v>19996788</v>
      </c>
      <c r="N119" s="305">
        <v>9.9207085907750403E-2</v>
      </c>
    </row>
    <row r="120" spans="2:25" x14ac:dyDescent="0.35">
      <c r="B120" s="706" t="s">
        <v>387</v>
      </c>
      <c r="C120" s="186"/>
      <c r="D120" s="186"/>
      <c r="E120" s="187"/>
      <c r="F120" s="187"/>
      <c r="G120" s="187"/>
      <c r="H120" s="187"/>
      <c r="I120" s="131"/>
      <c r="J120" s="131"/>
      <c r="K120" s="131"/>
      <c r="L120" s="131"/>
      <c r="M120" s="131"/>
      <c r="N120" s="186"/>
    </row>
    <row r="121" spans="2:25" x14ac:dyDescent="0.35">
      <c r="B121" s="34" t="s">
        <v>29</v>
      </c>
      <c r="C121" s="194"/>
      <c r="D121" s="194"/>
      <c r="E121" s="131"/>
      <c r="F121" s="194"/>
      <c r="G121" s="131"/>
      <c r="H121" s="131"/>
      <c r="I121" s="131"/>
      <c r="J121" s="131"/>
      <c r="K121" s="131"/>
      <c r="L121" s="131"/>
      <c r="M121" s="131"/>
      <c r="N121" s="186"/>
    </row>
    <row r="122" spans="2:25" ht="20.149999999999999" customHeight="1" x14ac:dyDescent="0.35">
      <c r="B122" s="34"/>
      <c r="C122" s="194"/>
      <c r="D122" s="194"/>
      <c r="E122" s="131"/>
      <c r="F122" s="194"/>
      <c r="G122" s="131"/>
      <c r="H122" s="131"/>
      <c r="I122" s="131"/>
      <c r="J122" s="131"/>
      <c r="L122" s="131"/>
      <c r="M122" s="131"/>
      <c r="N122" s="186"/>
    </row>
    <row r="123" spans="2:25" x14ac:dyDescent="0.35">
      <c r="B123" s="2" t="s">
        <v>145</v>
      </c>
      <c r="C123" s="194"/>
      <c r="D123" s="194"/>
      <c r="E123" s="131"/>
      <c r="F123" s="194"/>
      <c r="G123" s="131"/>
      <c r="H123" s="131"/>
      <c r="I123" s="131"/>
      <c r="J123" s="131"/>
      <c r="K123" s="131"/>
      <c r="L123" s="131"/>
    </row>
    <row r="124" spans="2:25" x14ac:dyDescent="0.35">
      <c r="B124" s="118" t="s">
        <v>111</v>
      </c>
      <c r="C124" s="194"/>
      <c r="D124" s="194"/>
      <c r="E124" s="131"/>
      <c r="F124" s="194"/>
      <c r="G124" s="131"/>
      <c r="H124" s="131"/>
      <c r="I124" s="131"/>
      <c r="J124" s="131"/>
      <c r="K124" s="131"/>
      <c r="L124" s="131"/>
      <c r="M124" s="131"/>
      <c r="N124" s="186"/>
    </row>
    <row r="125" spans="2:25" x14ac:dyDescent="0.35">
      <c r="B125" s="553"/>
      <c r="C125" s="955">
        <v>2021</v>
      </c>
      <c r="D125" s="955"/>
      <c r="E125" s="955"/>
      <c r="F125" s="955">
        <v>2022</v>
      </c>
      <c r="G125" s="955"/>
      <c r="H125" s="955"/>
      <c r="I125" s="969">
        <v>2023</v>
      </c>
      <c r="J125" s="969"/>
      <c r="K125" s="969"/>
      <c r="L125" s="969">
        <v>2024</v>
      </c>
      <c r="M125" s="969"/>
      <c r="N125" s="969"/>
    </row>
    <row r="126" spans="2:25" ht="27" customHeight="1" x14ac:dyDescent="0.35">
      <c r="B126" s="255"/>
      <c r="C126" s="690" t="s">
        <v>49</v>
      </c>
      <c r="D126" s="690" t="s">
        <v>50</v>
      </c>
      <c r="E126" s="690" t="s">
        <v>88</v>
      </c>
      <c r="F126" s="690" t="s">
        <v>49</v>
      </c>
      <c r="G126" s="690" t="s">
        <v>50</v>
      </c>
      <c r="H126" s="690" t="s">
        <v>88</v>
      </c>
      <c r="I126" s="775" t="s">
        <v>49</v>
      </c>
      <c r="J126" s="775" t="s">
        <v>50</v>
      </c>
      <c r="K126" s="775" t="s">
        <v>88</v>
      </c>
      <c r="L126" s="775" t="s">
        <v>49</v>
      </c>
      <c r="M126" s="775" t="s">
        <v>50</v>
      </c>
      <c r="N126" s="775" t="s">
        <v>88</v>
      </c>
    </row>
    <row r="127" spans="2:25" x14ac:dyDescent="0.35">
      <c r="B127" s="658" t="s">
        <v>72</v>
      </c>
      <c r="C127" s="708">
        <v>18243</v>
      </c>
      <c r="D127" s="708">
        <v>1799052</v>
      </c>
      <c r="E127" s="727">
        <v>1.5568483010176517E-2</v>
      </c>
      <c r="F127" s="708">
        <v>25720</v>
      </c>
      <c r="G127" s="708">
        <v>3011647</v>
      </c>
      <c r="H127" s="727">
        <v>1.7068247985216899E-2</v>
      </c>
      <c r="I127" s="794">
        <v>35630</v>
      </c>
      <c r="J127" s="794">
        <v>4370909</v>
      </c>
      <c r="K127" s="835">
        <v>2.2158877388623498E-2</v>
      </c>
      <c r="L127" s="794">
        <v>22845</v>
      </c>
      <c r="M127" s="794">
        <v>2139032</v>
      </c>
      <c r="N127" s="835">
        <v>1.0398166829076599E-2</v>
      </c>
    </row>
    <row r="128" spans="2:25" x14ac:dyDescent="0.35">
      <c r="B128" s="558" t="s">
        <v>73</v>
      </c>
      <c r="C128" s="602">
        <v>9950</v>
      </c>
      <c r="D128" s="602">
        <v>688955</v>
      </c>
      <c r="E128" s="728">
        <v>3.2290842746741696E-2</v>
      </c>
      <c r="F128" s="602">
        <v>20788</v>
      </c>
      <c r="G128" s="602">
        <v>1732186</v>
      </c>
      <c r="H128" s="728">
        <v>3.8093129387518097E-2</v>
      </c>
      <c r="I128" s="777">
        <v>31336</v>
      </c>
      <c r="J128" s="777">
        <v>3288706</v>
      </c>
      <c r="K128" s="836">
        <v>5.2746845865504897E-2</v>
      </c>
      <c r="L128" s="777">
        <v>20396</v>
      </c>
      <c r="M128" s="777">
        <v>1486044</v>
      </c>
      <c r="N128" s="836">
        <v>1.84239913225719E-2</v>
      </c>
    </row>
    <row r="129" spans="2:24" x14ac:dyDescent="0.35">
      <c r="B129" s="578" t="s">
        <v>74</v>
      </c>
      <c r="C129" s="602">
        <v>4500</v>
      </c>
      <c r="D129" s="602">
        <v>516339</v>
      </c>
      <c r="E129" s="728">
        <v>9.2306053837065818E-2</v>
      </c>
      <c r="F129" s="602">
        <v>9039</v>
      </c>
      <c r="G129" s="602">
        <v>1191191</v>
      </c>
      <c r="H129" s="728">
        <v>9.6790241518520004E-2</v>
      </c>
      <c r="I129" s="777">
        <v>17970</v>
      </c>
      <c r="J129" s="777">
        <v>2559562</v>
      </c>
      <c r="K129" s="836">
        <v>0.106315630094936</v>
      </c>
      <c r="L129" s="777">
        <v>11576</v>
      </c>
      <c r="M129" s="777">
        <v>1139640</v>
      </c>
      <c r="N129" s="836">
        <v>3.06183304698582E-2</v>
      </c>
    </row>
    <row r="130" spans="2:24" x14ac:dyDescent="0.35">
      <c r="B130" s="658" t="s">
        <v>383</v>
      </c>
      <c r="C130" s="661">
        <v>6865</v>
      </c>
      <c r="D130" s="661">
        <v>1107994</v>
      </c>
      <c r="E130" s="729">
        <v>0.14939616238606185</v>
      </c>
      <c r="F130" s="661">
        <v>7809</v>
      </c>
      <c r="G130" s="661">
        <v>2708685</v>
      </c>
      <c r="H130" s="729">
        <v>0.107927849222422</v>
      </c>
      <c r="I130" s="778">
        <v>10806</v>
      </c>
      <c r="J130" s="778">
        <v>3811818</v>
      </c>
      <c r="K130" s="837">
        <v>0.10761420779696799</v>
      </c>
      <c r="L130" s="778">
        <v>12169</v>
      </c>
      <c r="M130" s="778">
        <v>3709295</v>
      </c>
      <c r="N130" s="837">
        <v>9.0269408228064202E-2</v>
      </c>
    </row>
    <row r="131" spans="2:24" x14ac:dyDescent="0.35">
      <c r="B131" s="658" t="s">
        <v>384</v>
      </c>
      <c r="C131" s="661">
        <v>84504</v>
      </c>
      <c r="D131" s="661">
        <v>7857768</v>
      </c>
      <c r="E131" s="729">
        <v>0.10257245914167962</v>
      </c>
      <c r="F131" s="661">
        <v>87922</v>
      </c>
      <c r="G131" s="661">
        <v>8348856</v>
      </c>
      <c r="H131" s="729">
        <v>8.2551621345391804E-2</v>
      </c>
      <c r="I131" s="778">
        <v>125049</v>
      </c>
      <c r="J131" s="778">
        <v>13298896</v>
      </c>
      <c r="K131" s="837">
        <v>0.101970809408928</v>
      </c>
      <c r="L131" s="778">
        <v>145850</v>
      </c>
      <c r="M131" s="778">
        <v>14073825</v>
      </c>
      <c r="N131" s="837">
        <v>9.5104046163250397E-2</v>
      </c>
    </row>
    <row r="132" spans="2:24" x14ac:dyDescent="0.35">
      <c r="B132" s="558" t="s">
        <v>399</v>
      </c>
      <c r="C132" s="163">
        <v>11787</v>
      </c>
      <c r="D132" s="163">
        <v>2750928</v>
      </c>
      <c r="E132" s="641">
        <v>6.5115004441832963E-2</v>
      </c>
      <c r="F132" s="163">
        <v>12036</v>
      </c>
      <c r="G132" s="163">
        <v>3168763</v>
      </c>
      <c r="H132" s="641">
        <v>5.0452563601591699E-2</v>
      </c>
      <c r="I132" s="807">
        <v>17493</v>
      </c>
      <c r="J132" s="807">
        <v>5912266</v>
      </c>
      <c r="K132" s="838">
        <v>7.3910728609968293E-2</v>
      </c>
      <c r="L132" s="807">
        <v>13259</v>
      </c>
      <c r="M132" s="807">
        <v>4197833</v>
      </c>
      <c r="N132" s="838">
        <v>4.8119621543671699E-2</v>
      </c>
    </row>
    <row r="133" spans="2:24" s="541" customFormat="1" x14ac:dyDescent="0.35">
      <c r="B133" s="558" t="s">
        <v>400</v>
      </c>
      <c r="C133" s="602" t="s">
        <v>34</v>
      </c>
      <c r="D133" s="602" t="s">
        <v>34</v>
      </c>
      <c r="E133" s="602" t="s">
        <v>34</v>
      </c>
      <c r="F133" s="602" t="s">
        <v>34</v>
      </c>
      <c r="G133" s="602" t="s">
        <v>34</v>
      </c>
      <c r="H133" s="602" t="s">
        <v>34</v>
      </c>
      <c r="I133" s="807">
        <v>7260</v>
      </c>
      <c r="J133" s="807">
        <v>1203559</v>
      </c>
      <c r="K133" s="838">
        <v>0.16989958840719099</v>
      </c>
      <c r="L133" s="807">
        <v>4580</v>
      </c>
      <c r="M133" s="807">
        <v>610103</v>
      </c>
      <c r="N133" s="838">
        <v>5.5257383614968403E-2</v>
      </c>
      <c r="U133"/>
      <c r="V133"/>
      <c r="W133"/>
      <c r="X133"/>
    </row>
    <row r="134" spans="2:24" x14ac:dyDescent="0.35">
      <c r="B134" s="558" t="s">
        <v>401</v>
      </c>
      <c r="C134" s="163">
        <v>10382</v>
      </c>
      <c r="D134" s="163">
        <v>963611</v>
      </c>
      <c r="E134" s="641">
        <v>8.5881795344996556E-2</v>
      </c>
      <c r="F134" s="163">
        <v>11334</v>
      </c>
      <c r="G134" s="163">
        <v>595421</v>
      </c>
      <c r="H134" s="641">
        <v>6.9924124771697793E-2</v>
      </c>
      <c r="I134" s="807">
        <v>22312</v>
      </c>
      <c r="J134" s="807">
        <v>923249</v>
      </c>
      <c r="K134" s="838">
        <v>7.1969425350062802E-2</v>
      </c>
      <c r="L134" s="807">
        <v>34798</v>
      </c>
      <c r="M134" s="807">
        <v>1576196</v>
      </c>
      <c r="N134" s="838">
        <v>0.10434668009715101</v>
      </c>
    </row>
    <row r="135" spans="2:24" x14ac:dyDescent="0.35">
      <c r="B135" s="558" t="s">
        <v>402</v>
      </c>
      <c r="C135" s="163">
        <v>62335</v>
      </c>
      <c r="D135" s="163">
        <v>4143230</v>
      </c>
      <c r="E135" s="641">
        <v>0.17905385711608168</v>
      </c>
      <c r="F135" s="163">
        <v>64552</v>
      </c>
      <c r="G135" s="163">
        <v>4584672</v>
      </c>
      <c r="H135" s="641">
        <v>0.15378122563426699</v>
      </c>
      <c r="I135" s="807">
        <v>77984</v>
      </c>
      <c r="J135" s="807">
        <v>5259822</v>
      </c>
      <c r="K135" s="838">
        <v>0.172371927592125</v>
      </c>
      <c r="L135" s="807">
        <v>93213</v>
      </c>
      <c r="M135" s="807">
        <v>7689693</v>
      </c>
      <c r="N135" s="838">
        <v>0.22224859163652899</v>
      </c>
    </row>
    <row r="136" spans="2:24" s="541" customFormat="1" x14ac:dyDescent="0.35">
      <c r="B136" s="578" t="s">
        <v>385</v>
      </c>
      <c r="C136" s="602" t="s">
        <v>34</v>
      </c>
      <c r="D136" s="602" t="s">
        <v>34</v>
      </c>
      <c r="E136" s="602" t="s">
        <v>34</v>
      </c>
      <c r="F136" s="602" t="s">
        <v>34</v>
      </c>
      <c r="G136" s="602" t="s">
        <v>34</v>
      </c>
      <c r="H136" s="602" t="s">
        <v>34</v>
      </c>
      <c r="I136" s="807">
        <v>21639</v>
      </c>
      <c r="J136" s="807">
        <v>1455362</v>
      </c>
      <c r="K136" s="838">
        <v>0.16571456208051999</v>
      </c>
      <c r="L136" s="807">
        <v>26208</v>
      </c>
      <c r="M136" s="807">
        <v>1915501</v>
      </c>
      <c r="N136" s="838">
        <v>0.143217415565394</v>
      </c>
      <c r="U136"/>
      <c r="V136"/>
      <c r="W136"/>
      <c r="X136"/>
    </row>
    <row r="137" spans="2:24" s="541" customFormat="1" x14ac:dyDescent="0.35">
      <c r="B137" s="578" t="s">
        <v>403</v>
      </c>
      <c r="C137" s="602" t="s">
        <v>34</v>
      </c>
      <c r="D137" s="602" t="s">
        <v>34</v>
      </c>
      <c r="E137" s="602" t="s">
        <v>34</v>
      </c>
      <c r="F137" s="602" t="s">
        <v>34</v>
      </c>
      <c r="G137" s="602" t="s">
        <v>34</v>
      </c>
      <c r="H137" s="602" t="s">
        <v>34</v>
      </c>
      <c r="I137" s="807">
        <v>9066</v>
      </c>
      <c r="J137" s="807">
        <v>465539</v>
      </c>
      <c r="K137" s="838">
        <v>0.125316129215651</v>
      </c>
      <c r="L137" s="807">
        <v>7554</v>
      </c>
      <c r="M137" s="807">
        <v>464981</v>
      </c>
      <c r="N137" s="838">
        <v>0.14155312394085801</v>
      </c>
      <c r="U137"/>
      <c r="V137"/>
      <c r="W137"/>
      <c r="X137"/>
    </row>
    <row r="138" spans="2:24" s="541" customFormat="1" x14ac:dyDescent="0.35">
      <c r="B138" s="578" t="s">
        <v>404</v>
      </c>
      <c r="C138" s="602" t="s">
        <v>34</v>
      </c>
      <c r="D138" s="602" t="s">
        <v>34</v>
      </c>
      <c r="E138" s="602" t="s">
        <v>34</v>
      </c>
      <c r="F138" s="602" t="s">
        <v>34</v>
      </c>
      <c r="G138" s="602" t="s">
        <v>34</v>
      </c>
      <c r="H138" s="602" t="s">
        <v>34</v>
      </c>
      <c r="I138" s="807">
        <v>47279</v>
      </c>
      <c r="J138" s="807">
        <v>3338921</v>
      </c>
      <c r="K138" s="838">
        <v>0.18531937238797</v>
      </c>
      <c r="L138" s="807">
        <v>59451</v>
      </c>
      <c r="M138" s="807">
        <v>5309211</v>
      </c>
      <c r="N138" s="838">
        <v>0.295944551593191</v>
      </c>
      <c r="U138"/>
      <c r="V138"/>
      <c r="W138"/>
      <c r="X138"/>
    </row>
    <row r="139" spans="2:24" x14ac:dyDescent="0.35">
      <c r="B139" s="662" t="s">
        <v>80</v>
      </c>
      <c r="C139" s="676">
        <v>1204</v>
      </c>
      <c r="D139" s="676">
        <v>381621</v>
      </c>
      <c r="E139" s="727">
        <v>1.2834098600077431E-2</v>
      </c>
      <c r="F139" s="676">
        <v>2036</v>
      </c>
      <c r="G139" s="676">
        <v>601539</v>
      </c>
      <c r="H139" s="727">
        <v>2.0236785008641199E-2</v>
      </c>
      <c r="I139" s="937">
        <v>1680</v>
      </c>
      <c r="J139" s="937">
        <v>494307</v>
      </c>
      <c r="K139" s="938">
        <v>1.66639683983409E-2</v>
      </c>
      <c r="L139" s="937">
        <v>1382</v>
      </c>
      <c r="M139" s="937">
        <v>434511</v>
      </c>
      <c r="N139" s="938">
        <v>1.2390195357888699E-2</v>
      </c>
    </row>
    <row r="140" spans="2:24" x14ac:dyDescent="0.35">
      <c r="B140" s="28" t="s">
        <v>24</v>
      </c>
      <c r="C140" s="601">
        <v>110816</v>
      </c>
      <c r="D140" s="601">
        <v>11146435</v>
      </c>
      <c r="E140" s="305">
        <v>4.8607375057085664E-2</v>
      </c>
      <c r="F140" s="601">
        <v>123487</v>
      </c>
      <c r="G140" s="601">
        <v>14670727</v>
      </c>
      <c r="H140" s="305">
        <v>4.4135160079065601E-2</v>
      </c>
      <c r="I140" s="601">
        <v>173165</v>
      </c>
      <c r="J140" s="601">
        <v>21975930</v>
      </c>
      <c r="K140" s="305">
        <v>5.5953108008106302E-2</v>
      </c>
      <c r="L140" s="601">
        <v>182246</v>
      </c>
      <c r="M140" s="601">
        <v>20356663</v>
      </c>
      <c r="N140" s="305">
        <v>4.73569149879716E-2</v>
      </c>
    </row>
    <row r="141" spans="2:24" x14ac:dyDescent="0.35">
      <c r="B141" s="706" t="s">
        <v>387</v>
      </c>
      <c r="C141" s="194"/>
      <c r="D141" s="194"/>
      <c r="E141" s="131"/>
      <c r="F141" s="194"/>
      <c r="G141" s="131"/>
      <c r="H141" s="131"/>
      <c r="I141" s="131"/>
      <c r="J141" s="131"/>
      <c r="K141" s="131"/>
      <c r="L141" s="131"/>
      <c r="M141" s="131"/>
      <c r="N141" s="186"/>
    </row>
    <row r="142" spans="2:24" s="541" customFormat="1" x14ac:dyDescent="0.35">
      <c r="B142" s="706" t="s">
        <v>426</v>
      </c>
      <c r="C142" s="39"/>
      <c r="D142" s="706"/>
      <c r="E142" s="706"/>
      <c r="F142" s="706"/>
      <c r="G142" s="187"/>
      <c r="H142" s="131"/>
      <c r="I142" s="131"/>
      <c r="J142" s="131"/>
      <c r="K142" s="131"/>
      <c r="L142" s="131"/>
      <c r="M142" s="131"/>
      <c r="N142" s="131"/>
      <c r="O142" s="39"/>
      <c r="P142" s="39"/>
      <c r="Q142" s="39"/>
      <c r="R142" s="39"/>
      <c r="U142"/>
      <c r="V142"/>
      <c r="W142"/>
      <c r="X142"/>
    </row>
    <row r="143" spans="2:24" x14ac:dyDescent="0.35">
      <c r="B143" s="34" t="s">
        <v>29</v>
      </c>
      <c r="C143" s="194"/>
      <c r="D143" s="194"/>
      <c r="E143" s="131"/>
      <c r="F143" s="194"/>
      <c r="G143" s="39"/>
      <c r="H143" s="39"/>
      <c r="I143" s="39"/>
      <c r="J143" s="39"/>
      <c r="K143" s="39"/>
      <c r="L143" s="39"/>
      <c r="M143" s="39"/>
      <c r="N143" s="39"/>
      <c r="O143" s="39"/>
      <c r="P143" s="39"/>
      <c r="Q143" s="39"/>
      <c r="R143" s="39"/>
    </row>
    <row r="144" spans="2:24" ht="20.149999999999999" customHeight="1" x14ac:dyDescent="0.35">
      <c r="B144" s="34"/>
      <c r="C144" s="194"/>
      <c r="D144" s="194"/>
      <c r="E144" s="131"/>
      <c r="F144" s="194"/>
      <c r="G144" s="131"/>
      <c r="H144" s="131"/>
      <c r="I144" s="131"/>
      <c r="J144" s="131"/>
      <c r="K144" s="131"/>
      <c r="L144" s="131"/>
      <c r="M144" s="131"/>
      <c r="N144" s="186"/>
    </row>
    <row r="145" spans="2:19" x14ac:dyDescent="0.35">
      <c r="B145" s="2" t="s">
        <v>146</v>
      </c>
      <c r="R145" s="954" t="s">
        <v>2</v>
      </c>
      <c r="S145" s="954"/>
    </row>
    <row r="146" spans="2:19" x14ac:dyDescent="0.35">
      <c r="B146" s="118" t="s">
        <v>87</v>
      </c>
    </row>
    <row r="147" spans="2:19" x14ac:dyDescent="0.35">
      <c r="B147" s="4"/>
      <c r="C147" s="955">
        <v>2017</v>
      </c>
      <c r="D147" s="955"/>
      <c r="E147" s="955"/>
      <c r="F147" s="955">
        <v>2018</v>
      </c>
      <c r="G147" s="955"/>
      <c r="H147" s="955"/>
      <c r="I147" s="955">
        <v>2019</v>
      </c>
      <c r="J147" s="955"/>
      <c r="K147" s="955"/>
      <c r="L147" s="955">
        <v>2020</v>
      </c>
      <c r="M147" s="955"/>
      <c r="N147" s="955"/>
    </row>
    <row r="148" spans="2:19" ht="27" customHeight="1" x14ac:dyDescent="0.35">
      <c r="B148" s="114"/>
      <c r="C148" s="7" t="s">
        <v>49</v>
      </c>
      <c r="D148" s="7" t="s">
        <v>50</v>
      </c>
      <c r="E148" s="7" t="s">
        <v>88</v>
      </c>
      <c r="F148" s="7" t="s">
        <v>49</v>
      </c>
      <c r="G148" s="7" t="s">
        <v>50</v>
      </c>
      <c r="H148" s="7" t="s">
        <v>88</v>
      </c>
      <c r="I148" s="7" t="s">
        <v>49</v>
      </c>
      <c r="J148" s="7" t="s">
        <v>50</v>
      </c>
      <c r="K148" s="7" t="s">
        <v>88</v>
      </c>
      <c r="L148" s="7" t="s">
        <v>49</v>
      </c>
      <c r="M148" s="7" t="s">
        <v>50</v>
      </c>
      <c r="N148" s="7" t="s">
        <v>88</v>
      </c>
    </row>
    <row r="149" spans="2:19" x14ac:dyDescent="0.35">
      <c r="B149" s="658" t="s">
        <v>72</v>
      </c>
      <c r="C149" s="669">
        <v>63015</v>
      </c>
      <c r="D149" s="669">
        <v>16308217</v>
      </c>
      <c r="E149" s="687">
        <v>0.13482269253565846</v>
      </c>
      <c r="F149" s="669">
        <v>59274</v>
      </c>
      <c r="G149" s="669">
        <v>13733270</v>
      </c>
      <c r="H149" s="687">
        <v>0.10765492774957416</v>
      </c>
      <c r="I149" s="669">
        <v>62481</v>
      </c>
      <c r="J149" s="669">
        <v>15824526</v>
      </c>
      <c r="K149" s="687">
        <v>0.1239950146527766</v>
      </c>
      <c r="L149" s="668">
        <v>23313</v>
      </c>
      <c r="M149" s="669">
        <v>3944806</v>
      </c>
      <c r="N149" s="685">
        <v>7.7361885446962819E-2</v>
      </c>
    </row>
    <row r="150" spans="2:19" x14ac:dyDescent="0.35">
      <c r="B150" s="558" t="s">
        <v>73</v>
      </c>
      <c r="C150" s="583">
        <v>1402</v>
      </c>
      <c r="D150" s="583">
        <v>34846</v>
      </c>
      <c r="E150" s="315">
        <v>0.10733571837985718</v>
      </c>
      <c r="F150" s="583">
        <v>3783</v>
      </c>
      <c r="G150" s="583">
        <v>67023</v>
      </c>
      <c r="H150" s="315">
        <v>7.0867433543026132E-2</v>
      </c>
      <c r="I150" s="583">
        <v>7044</v>
      </c>
      <c r="J150" s="583">
        <v>304793</v>
      </c>
      <c r="K150" s="315">
        <v>0.1163870555544327</v>
      </c>
      <c r="L150" s="86">
        <v>7468</v>
      </c>
      <c r="M150" s="101">
        <v>1046797</v>
      </c>
      <c r="N150" s="190">
        <v>0.28064054172766306</v>
      </c>
    </row>
    <row r="151" spans="2:19" x14ac:dyDescent="0.35">
      <c r="B151" s="21" t="s">
        <v>74</v>
      </c>
      <c r="C151" s="583">
        <v>23</v>
      </c>
      <c r="D151" s="583">
        <v>10461</v>
      </c>
      <c r="E151" s="315">
        <v>0.36920828980433129</v>
      </c>
      <c r="F151" s="583">
        <v>118</v>
      </c>
      <c r="G151" s="583">
        <v>7019</v>
      </c>
      <c r="H151" s="315">
        <v>7.2637897133395427E-2</v>
      </c>
      <c r="I151" s="583">
        <v>255</v>
      </c>
      <c r="J151" s="583">
        <v>17091</v>
      </c>
      <c r="K151" s="315">
        <v>2.1651830034439091E-2</v>
      </c>
      <c r="L151" s="86">
        <v>3421</v>
      </c>
      <c r="M151" s="101">
        <v>704528</v>
      </c>
      <c r="N151" s="190">
        <v>0.75159308197852015</v>
      </c>
    </row>
    <row r="152" spans="2:19" x14ac:dyDescent="0.35">
      <c r="B152" s="658" t="s">
        <v>383</v>
      </c>
      <c r="C152" s="660">
        <v>45630</v>
      </c>
      <c r="D152" s="660">
        <v>19774078</v>
      </c>
      <c r="E152" s="688">
        <v>1.4875210755173971</v>
      </c>
      <c r="F152" s="660">
        <v>26817</v>
      </c>
      <c r="G152" s="660">
        <v>11517433</v>
      </c>
      <c r="H152" s="688">
        <v>0.88611595160455592</v>
      </c>
      <c r="I152" s="660">
        <v>25461</v>
      </c>
      <c r="J152" s="660">
        <v>10275948</v>
      </c>
      <c r="K152" s="688">
        <v>0.81266809635500392</v>
      </c>
      <c r="L152" s="670">
        <v>18351</v>
      </c>
      <c r="M152" s="660">
        <v>5780914</v>
      </c>
      <c r="N152" s="686">
        <v>0.84388592790799932</v>
      </c>
    </row>
    <row r="153" spans="2:19" x14ac:dyDescent="0.35">
      <c r="B153" s="658" t="s">
        <v>384</v>
      </c>
      <c r="C153" s="660">
        <v>196226</v>
      </c>
      <c r="D153" s="660">
        <v>37184152</v>
      </c>
      <c r="E153" s="688">
        <v>1.0174944548892733</v>
      </c>
      <c r="F153" s="660">
        <v>220102</v>
      </c>
      <c r="G153" s="660">
        <v>39633343</v>
      </c>
      <c r="H153" s="688">
        <v>0.96682395025596457</v>
      </c>
      <c r="I153" s="660">
        <v>220106</v>
      </c>
      <c r="J153" s="660">
        <v>33173098</v>
      </c>
      <c r="K153" s="688">
        <v>1.0114131670501703</v>
      </c>
      <c r="L153" s="670">
        <v>200761</v>
      </c>
      <c r="M153" s="660">
        <v>21918355</v>
      </c>
      <c r="N153" s="686">
        <v>0.68208214672564549</v>
      </c>
    </row>
    <row r="154" spans="2:19" x14ac:dyDescent="0.35">
      <c r="B154" s="662" t="s">
        <v>80</v>
      </c>
      <c r="C154" s="680">
        <v>2635</v>
      </c>
      <c r="D154" s="680">
        <v>810590</v>
      </c>
      <c r="E154" s="687">
        <v>4.4193604643421862E-2</v>
      </c>
      <c r="F154" s="680">
        <v>1729</v>
      </c>
      <c r="G154" s="680">
        <v>664580</v>
      </c>
      <c r="H154" s="687">
        <v>3.0844046473127391E-2</v>
      </c>
      <c r="I154" s="680">
        <v>1793</v>
      </c>
      <c r="J154" s="680">
        <v>614123</v>
      </c>
      <c r="K154" s="687">
        <v>3.1102077518481461E-2</v>
      </c>
      <c r="L154" s="672">
        <v>746</v>
      </c>
      <c r="M154" s="680">
        <v>252375</v>
      </c>
      <c r="N154" s="685">
        <v>1.262137484208316E-2</v>
      </c>
    </row>
    <row r="155" spans="2:19" x14ac:dyDescent="0.35">
      <c r="B155" s="28" t="s">
        <v>24</v>
      </c>
      <c r="C155" s="601">
        <v>307506</v>
      </c>
      <c r="D155" s="601">
        <v>74077037</v>
      </c>
      <c r="E155" s="305">
        <v>0.39165105506495745</v>
      </c>
      <c r="F155" s="601">
        <v>307922</v>
      </c>
      <c r="G155" s="601">
        <v>65548626</v>
      </c>
      <c r="H155" s="305">
        <v>0.32273277035232395</v>
      </c>
      <c r="I155" s="601">
        <v>309841</v>
      </c>
      <c r="J155" s="601">
        <v>59887695</v>
      </c>
      <c r="K155" s="305">
        <v>0.31060287443638157</v>
      </c>
      <c r="L155" s="92">
        <v>243171</v>
      </c>
      <c r="M155" s="108">
        <v>31896450</v>
      </c>
      <c r="N155" s="193">
        <v>0.29004085337463942</v>
      </c>
    </row>
    <row r="156" spans="2:19" x14ac:dyDescent="0.35">
      <c r="B156" s="706" t="s">
        <v>387</v>
      </c>
      <c r="C156" s="194"/>
      <c r="D156" s="194"/>
      <c r="E156" s="131"/>
      <c r="F156" s="194"/>
      <c r="G156" s="194"/>
      <c r="H156" s="131"/>
      <c r="I156" s="131"/>
      <c r="J156" s="131"/>
      <c r="K156" s="131"/>
      <c r="L156" s="131"/>
      <c r="M156" s="131"/>
      <c r="N156" s="39"/>
    </row>
    <row r="157" spans="2:19" x14ac:dyDescent="0.35">
      <c r="B157" s="34" t="s">
        <v>29</v>
      </c>
      <c r="C157" s="39"/>
      <c r="D157" s="39"/>
      <c r="E157" s="39"/>
      <c r="F157" s="39"/>
      <c r="G157" s="39"/>
      <c r="H157" s="39"/>
      <c r="I157" s="39"/>
      <c r="J157" s="39"/>
      <c r="K157" s="39"/>
      <c r="L157" s="39"/>
      <c r="M157" s="39"/>
      <c r="N157" s="39"/>
    </row>
    <row r="158" spans="2:19" ht="20.149999999999999" customHeight="1" x14ac:dyDescent="0.35">
      <c r="B158" s="34"/>
      <c r="C158" s="39"/>
      <c r="D158" s="39"/>
      <c r="E158" s="39"/>
      <c r="F158" s="39"/>
      <c r="G158" s="39"/>
      <c r="H158" s="39"/>
      <c r="I158" s="39"/>
      <c r="J158" s="39"/>
      <c r="K158" s="39"/>
      <c r="L158" s="39"/>
      <c r="M158" s="39"/>
      <c r="N158" s="39"/>
    </row>
    <row r="159" spans="2:19" x14ac:dyDescent="0.35">
      <c r="B159" s="2" t="s">
        <v>147</v>
      </c>
      <c r="C159" s="39"/>
      <c r="D159" s="39"/>
      <c r="E159" s="39"/>
      <c r="F159" s="39"/>
      <c r="G159" s="39"/>
      <c r="H159" s="39"/>
      <c r="I159" s="39"/>
      <c r="J159" s="39"/>
      <c r="K159" s="39"/>
      <c r="L159" s="39"/>
      <c r="M159" s="39"/>
    </row>
    <row r="160" spans="2:19" x14ac:dyDescent="0.35">
      <c r="B160" s="118" t="s">
        <v>87</v>
      </c>
      <c r="C160" s="39"/>
      <c r="D160" s="39"/>
      <c r="E160" s="39"/>
      <c r="F160" s="39"/>
      <c r="G160" s="39"/>
      <c r="H160" s="39"/>
      <c r="I160" s="39"/>
      <c r="J160" s="39"/>
      <c r="K160" s="39"/>
      <c r="L160" s="39"/>
      <c r="M160" s="39"/>
      <c r="N160" s="39"/>
    </row>
    <row r="161" spans="2:14" x14ac:dyDescent="0.35">
      <c r="B161" s="553"/>
      <c r="C161" s="955">
        <v>2021</v>
      </c>
      <c r="D161" s="955"/>
      <c r="E161" s="955"/>
      <c r="F161" s="955">
        <v>2022</v>
      </c>
      <c r="G161" s="955"/>
      <c r="H161" s="955"/>
      <c r="I161" s="969">
        <v>2023</v>
      </c>
      <c r="J161" s="969"/>
      <c r="K161" s="969"/>
      <c r="L161" s="969">
        <v>2024</v>
      </c>
      <c r="M161" s="969"/>
      <c r="N161" s="969"/>
    </row>
    <row r="162" spans="2:14" ht="27" customHeight="1" x14ac:dyDescent="0.35">
      <c r="B162" s="255"/>
      <c r="C162" s="690" t="s">
        <v>49</v>
      </c>
      <c r="D162" s="690" t="s">
        <v>50</v>
      </c>
      <c r="E162" s="690" t="s">
        <v>88</v>
      </c>
      <c r="F162" s="690" t="s">
        <v>49</v>
      </c>
      <c r="G162" s="690" t="s">
        <v>50</v>
      </c>
      <c r="H162" s="690" t="s">
        <v>88</v>
      </c>
      <c r="I162" s="775" t="s">
        <v>49</v>
      </c>
      <c r="J162" s="775" t="s">
        <v>50</v>
      </c>
      <c r="K162" s="775" t="s">
        <v>88</v>
      </c>
      <c r="L162" s="775" t="s">
        <v>49</v>
      </c>
      <c r="M162" s="775" t="s">
        <v>50</v>
      </c>
      <c r="N162" s="775" t="s">
        <v>88</v>
      </c>
    </row>
    <row r="163" spans="2:14" x14ac:dyDescent="0.35">
      <c r="B163" s="658" t="s">
        <v>72</v>
      </c>
      <c r="C163" s="691">
        <v>30598</v>
      </c>
      <c r="D163" s="708">
        <v>4127085</v>
      </c>
      <c r="E163" s="724">
        <v>4.5992060412492708E-2</v>
      </c>
      <c r="F163" s="691">
        <v>69527</v>
      </c>
      <c r="G163" s="708">
        <v>10804720</v>
      </c>
      <c r="H163" s="724">
        <v>5.4162806385174997E-2</v>
      </c>
      <c r="I163" s="793">
        <v>78181</v>
      </c>
      <c r="J163" s="794">
        <v>13040821</v>
      </c>
      <c r="K163" s="830">
        <v>5.2297246075533398E-2</v>
      </c>
      <c r="L163" s="793">
        <v>68232</v>
      </c>
      <c r="M163" s="794">
        <v>9791159</v>
      </c>
      <c r="N163" s="830">
        <v>3.5751337157175503E-2</v>
      </c>
    </row>
    <row r="164" spans="2:14" x14ac:dyDescent="0.35">
      <c r="B164" s="558" t="s">
        <v>73</v>
      </c>
      <c r="C164" s="596">
        <v>15316</v>
      </c>
      <c r="D164" s="602">
        <v>909045</v>
      </c>
      <c r="E164" s="725">
        <v>5.9974699450913611E-2</v>
      </c>
      <c r="F164" s="596">
        <v>43762</v>
      </c>
      <c r="G164" s="602">
        <v>2442214</v>
      </c>
      <c r="H164" s="725">
        <v>5.72787273190246E-2</v>
      </c>
      <c r="I164" s="770">
        <v>53867</v>
      </c>
      <c r="J164" s="777">
        <v>2912199</v>
      </c>
      <c r="K164" s="831">
        <v>4.17375384319707E-2</v>
      </c>
      <c r="L164" s="770">
        <v>51810</v>
      </c>
      <c r="M164" s="777">
        <v>3143007</v>
      </c>
      <c r="N164" s="831">
        <v>3.23652685483296E-2</v>
      </c>
    </row>
    <row r="165" spans="2:14" x14ac:dyDescent="0.35">
      <c r="B165" s="578" t="s">
        <v>74</v>
      </c>
      <c r="C165" s="596">
        <v>4882</v>
      </c>
      <c r="D165" s="602">
        <v>475091</v>
      </c>
      <c r="E165" s="725">
        <v>0.10470628238267315</v>
      </c>
      <c r="F165" s="596">
        <v>8987</v>
      </c>
      <c r="G165" s="602">
        <v>1249737</v>
      </c>
      <c r="H165" s="725">
        <v>8.42280970359746E-2</v>
      </c>
      <c r="I165" s="770">
        <v>11042</v>
      </c>
      <c r="J165" s="777">
        <v>1416503</v>
      </c>
      <c r="K165" s="831">
        <v>4.56777516760032E-2</v>
      </c>
      <c r="L165" s="770">
        <v>14806</v>
      </c>
      <c r="M165" s="777">
        <v>1712838</v>
      </c>
      <c r="N165" s="831">
        <v>3.3633023326535699E-2</v>
      </c>
    </row>
    <row r="166" spans="2:14" x14ac:dyDescent="0.35">
      <c r="B166" s="658" t="s">
        <v>383</v>
      </c>
      <c r="C166" s="692">
        <v>11451</v>
      </c>
      <c r="D166" s="661">
        <v>3498918</v>
      </c>
      <c r="E166" s="726">
        <v>0.35316320159184628</v>
      </c>
      <c r="F166" s="692">
        <v>16448</v>
      </c>
      <c r="G166" s="661">
        <v>7880396</v>
      </c>
      <c r="H166" s="726">
        <v>0.28619081211764502</v>
      </c>
      <c r="I166" s="832">
        <v>13054</v>
      </c>
      <c r="J166" s="778">
        <v>6570495</v>
      </c>
      <c r="K166" s="833">
        <v>0.21685015216181</v>
      </c>
      <c r="L166" s="832">
        <v>20949</v>
      </c>
      <c r="M166" s="778">
        <v>7931229</v>
      </c>
      <c r="N166" s="833">
        <v>0.26517745896902001</v>
      </c>
    </row>
    <row r="167" spans="2:14" x14ac:dyDescent="0.35">
      <c r="B167" s="658" t="s">
        <v>384</v>
      </c>
      <c r="C167" s="692">
        <v>224079</v>
      </c>
      <c r="D167" s="661">
        <v>27431873</v>
      </c>
      <c r="E167" s="726">
        <v>0.45943301261156938</v>
      </c>
      <c r="F167" s="692">
        <v>289796</v>
      </c>
      <c r="G167" s="661">
        <v>36813425</v>
      </c>
      <c r="H167" s="726">
        <v>0.38994486292125002</v>
      </c>
      <c r="I167" s="832">
        <v>298897</v>
      </c>
      <c r="J167" s="778">
        <v>35609922</v>
      </c>
      <c r="K167" s="833">
        <v>0.27641387366798698</v>
      </c>
      <c r="L167" s="832">
        <v>399689</v>
      </c>
      <c r="M167" s="778">
        <v>48709122</v>
      </c>
      <c r="N167" s="833">
        <v>0.32456403288523</v>
      </c>
    </row>
    <row r="168" spans="2:14" x14ac:dyDescent="0.35">
      <c r="B168" s="558" t="s">
        <v>399</v>
      </c>
      <c r="C168" s="137">
        <v>26922</v>
      </c>
      <c r="D168" s="163">
        <v>4596373</v>
      </c>
      <c r="E168" s="192">
        <v>0.20501259735190028</v>
      </c>
      <c r="F168" s="137">
        <v>19363</v>
      </c>
      <c r="G168" s="163">
        <v>4868536</v>
      </c>
      <c r="H168" s="192">
        <v>0.103573481756655</v>
      </c>
      <c r="I168" s="796">
        <v>22301</v>
      </c>
      <c r="J168" s="807">
        <v>5875567</v>
      </c>
      <c r="K168" s="834">
        <v>9.3635689381175904E-2</v>
      </c>
      <c r="L168" s="796">
        <v>10862</v>
      </c>
      <c r="M168" s="807">
        <v>4927256</v>
      </c>
      <c r="N168" s="834">
        <v>7.4967966982519299E-2</v>
      </c>
    </row>
    <row r="169" spans="2:14" s="541" customFormat="1" x14ac:dyDescent="0.35">
      <c r="B169" s="558" t="s">
        <v>400</v>
      </c>
      <c r="C169" s="602" t="s">
        <v>34</v>
      </c>
      <c r="D169" s="602" t="s">
        <v>34</v>
      </c>
      <c r="E169" s="602" t="s">
        <v>34</v>
      </c>
      <c r="F169" s="602" t="s">
        <v>34</v>
      </c>
      <c r="G169" s="602" t="s">
        <v>34</v>
      </c>
      <c r="H169" s="602" t="s">
        <v>34</v>
      </c>
      <c r="I169" s="796">
        <v>27727</v>
      </c>
      <c r="J169" s="807">
        <v>1966385</v>
      </c>
      <c r="K169" s="834">
        <v>0.33797828537577801</v>
      </c>
      <c r="L169" s="796">
        <v>10254</v>
      </c>
      <c r="M169" s="807">
        <v>1110110</v>
      </c>
      <c r="N169" s="834">
        <v>0.10489179805505899</v>
      </c>
    </row>
    <row r="170" spans="2:14" x14ac:dyDescent="0.35">
      <c r="B170" s="558" t="s">
        <v>401</v>
      </c>
      <c r="C170" s="137">
        <v>43677</v>
      </c>
      <c r="D170" s="163">
        <v>8233984</v>
      </c>
      <c r="E170" s="192">
        <v>0.66793006660297805</v>
      </c>
      <c r="F170" s="137">
        <v>51397</v>
      </c>
      <c r="G170" s="163">
        <v>8049721</v>
      </c>
      <c r="H170" s="192">
        <v>0.512581537539471</v>
      </c>
      <c r="I170" s="796">
        <v>61865</v>
      </c>
      <c r="J170" s="807">
        <v>7130409</v>
      </c>
      <c r="K170" s="834">
        <v>0.28439175246293003</v>
      </c>
      <c r="L170" s="796">
        <v>97789</v>
      </c>
      <c r="M170" s="807">
        <v>8075151</v>
      </c>
      <c r="N170" s="834">
        <v>0.29146826220058503</v>
      </c>
    </row>
    <row r="171" spans="2:14" x14ac:dyDescent="0.35">
      <c r="B171" s="558" t="s">
        <v>402</v>
      </c>
      <c r="C171" s="137">
        <v>153480</v>
      </c>
      <c r="D171" s="163">
        <v>14601516</v>
      </c>
      <c r="E171" s="192">
        <v>0.5849841268297753</v>
      </c>
      <c r="F171" s="137">
        <v>219036</v>
      </c>
      <c r="G171" s="163">
        <v>23895168</v>
      </c>
      <c r="H171" s="192">
        <v>0.75386575738263595</v>
      </c>
      <c r="I171" s="796">
        <v>187004</v>
      </c>
      <c r="J171" s="807">
        <v>20637561</v>
      </c>
      <c r="K171" s="834">
        <v>0.58648632305845205</v>
      </c>
      <c r="L171" s="796">
        <v>280784</v>
      </c>
      <c r="M171" s="807">
        <v>34596605</v>
      </c>
      <c r="N171" s="834">
        <v>0.75108353753747403</v>
      </c>
    </row>
    <row r="172" spans="2:14" s="541" customFormat="1" x14ac:dyDescent="0.35">
      <c r="B172" s="578" t="s">
        <v>385</v>
      </c>
      <c r="C172" s="602" t="s">
        <v>34</v>
      </c>
      <c r="D172" s="602" t="s">
        <v>34</v>
      </c>
      <c r="E172" s="602" t="s">
        <v>34</v>
      </c>
      <c r="F172" s="602" t="s">
        <v>34</v>
      </c>
      <c r="G172" s="602" t="s">
        <v>34</v>
      </c>
      <c r="H172" s="602" t="s">
        <v>34</v>
      </c>
      <c r="I172" s="771">
        <v>32608</v>
      </c>
      <c r="J172" s="825">
        <v>1627351</v>
      </c>
      <c r="K172" s="831">
        <v>0.27838216472708699</v>
      </c>
      <c r="L172" s="771">
        <v>75707</v>
      </c>
      <c r="M172" s="825">
        <v>4186667</v>
      </c>
      <c r="N172" s="831">
        <v>0.45198450989471101</v>
      </c>
    </row>
    <row r="173" spans="2:14" s="541" customFormat="1" x14ac:dyDescent="0.35">
      <c r="B173" s="578" t="s">
        <v>414</v>
      </c>
      <c r="C173" s="602" t="s">
        <v>34</v>
      </c>
      <c r="D173" s="602" t="s">
        <v>34</v>
      </c>
      <c r="E173" s="602" t="s">
        <v>34</v>
      </c>
      <c r="F173" s="602" t="s">
        <v>34</v>
      </c>
      <c r="G173" s="602" t="s">
        <v>34</v>
      </c>
      <c r="H173" s="602" t="s">
        <v>34</v>
      </c>
      <c r="I173" s="771">
        <v>92524</v>
      </c>
      <c r="J173" s="825">
        <v>12994451</v>
      </c>
      <c r="K173" s="831">
        <v>0.74665106671727199</v>
      </c>
      <c r="L173" s="771">
        <v>134338</v>
      </c>
      <c r="M173" s="825">
        <v>20595974</v>
      </c>
      <c r="N173" s="831">
        <v>0.93470967058412902</v>
      </c>
    </row>
    <row r="174" spans="2:14" s="541" customFormat="1" x14ac:dyDescent="0.35">
      <c r="B174" s="578" t="s">
        <v>403</v>
      </c>
      <c r="C174" s="602" t="s">
        <v>34</v>
      </c>
      <c r="D174" s="602" t="s">
        <v>34</v>
      </c>
      <c r="E174" s="602" t="s">
        <v>34</v>
      </c>
      <c r="F174" s="602" t="s">
        <v>34</v>
      </c>
      <c r="G174" s="602" t="s">
        <v>34</v>
      </c>
      <c r="H174" s="602" t="s">
        <v>34</v>
      </c>
      <c r="I174" s="771">
        <v>539</v>
      </c>
      <c r="J174" s="825">
        <v>106108</v>
      </c>
      <c r="K174" s="831">
        <v>4.2583247956211399E-2</v>
      </c>
      <c r="L174" s="771">
        <v>2880</v>
      </c>
      <c r="M174" s="825">
        <v>152110</v>
      </c>
      <c r="N174" s="831">
        <v>3.0837403258316E-2</v>
      </c>
    </row>
    <row r="175" spans="2:14" s="541" customFormat="1" x14ac:dyDescent="0.35">
      <c r="B175" s="578" t="s">
        <v>404</v>
      </c>
      <c r="C175" s="602" t="s">
        <v>34</v>
      </c>
      <c r="D175" s="602" t="s">
        <v>34</v>
      </c>
      <c r="E175" s="602" t="s">
        <v>34</v>
      </c>
      <c r="F175" s="602" t="s">
        <v>34</v>
      </c>
      <c r="G175" s="602" t="s">
        <v>34</v>
      </c>
      <c r="H175" s="602" t="s">
        <v>34</v>
      </c>
      <c r="I175" s="771">
        <v>61333</v>
      </c>
      <c r="J175" s="825">
        <v>5909651</v>
      </c>
      <c r="K175" s="831">
        <v>0.62553800967418505</v>
      </c>
      <c r="L175" s="771">
        <v>67859</v>
      </c>
      <c r="M175" s="825">
        <v>9661854</v>
      </c>
      <c r="N175" s="831">
        <v>0.98268099868451897</v>
      </c>
    </row>
    <row r="176" spans="2:14" x14ac:dyDescent="0.35">
      <c r="B176" s="662" t="s">
        <v>80</v>
      </c>
      <c r="C176" s="713">
        <v>1231</v>
      </c>
      <c r="D176" s="676">
        <v>436813</v>
      </c>
      <c r="E176" s="724">
        <v>1.6507011893249674E-2</v>
      </c>
      <c r="F176" s="713">
        <v>2538</v>
      </c>
      <c r="G176" s="676">
        <v>865164</v>
      </c>
      <c r="H176" s="724">
        <v>2.4696589537472599E-2</v>
      </c>
      <c r="I176" s="935">
        <v>2712</v>
      </c>
      <c r="J176" s="780">
        <v>966112</v>
      </c>
      <c r="K176" s="936">
        <v>2.9182933111635102E-2</v>
      </c>
      <c r="L176" s="935">
        <v>1899</v>
      </c>
      <c r="M176" s="780">
        <v>840772</v>
      </c>
      <c r="N176" s="936">
        <v>2.8643878144010902E-2</v>
      </c>
    </row>
    <row r="177" spans="2:25" x14ac:dyDescent="0.35">
      <c r="B177" s="28" t="s">
        <v>24</v>
      </c>
      <c r="C177" s="92">
        <v>267359</v>
      </c>
      <c r="D177" s="108">
        <v>35494689</v>
      </c>
      <c r="E177" s="193">
        <v>0.19102425980570165</v>
      </c>
      <c r="F177" s="92">
        <v>378309</v>
      </c>
      <c r="G177" s="108">
        <v>56363705</v>
      </c>
      <c r="H177" s="193">
        <v>0.158120747023755</v>
      </c>
      <c r="I177" s="595">
        <v>392844</v>
      </c>
      <c r="J177" s="601">
        <v>56187350</v>
      </c>
      <c r="K177" s="193">
        <v>0.12723787413138099</v>
      </c>
      <c r="L177" s="595">
        <v>490769</v>
      </c>
      <c r="M177" s="601">
        <v>67272282</v>
      </c>
      <c r="N177" s="193">
        <v>0.13922082581338499</v>
      </c>
    </row>
    <row r="178" spans="2:25" x14ac:dyDescent="0.35">
      <c r="B178" s="706" t="s">
        <v>387</v>
      </c>
      <c r="C178" s="39"/>
      <c r="D178" s="39"/>
      <c r="E178" s="39"/>
      <c r="F178" s="39"/>
      <c r="G178" s="39"/>
      <c r="H178" s="39"/>
      <c r="I178" s="39"/>
      <c r="J178" s="39"/>
      <c r="K178" s="39"/>
      <c r="L178" s="39"/>
      <c r="M178" s="39"/>
      <c r="N178" s="39"/>
    </row>
    <row r="179" spans="2:25" s="541" customFormat="1" x14ac:dyDescent="0.35">
      <c r="B179" s="706" t="s">
        <v>415</v>
      </c>
      <c r="C179" s="39"/>
      <c r="D179" s="706"/>
      <c r="E179" s="706"/>
      <c r="F179" s="706"/>
      <c r="I179" s="62"/>
      <c r="J179" s="62"/>
      <c r="K179" s="62"/>
      <c r="L179" s="62"/>
    </row>
    <row r="180" spans="2:25" x14ac:dyDescent="0.35">
      <c r="B180" s="34" t="s">
        <v>29</v>
      </c>
      <c r="C180" s="39"/>
      <c r="D180" s="39"/>
      <c r="E180" s="39"/>
      <c r="F180" s="39"/>
      <c r="G180" s="39"/>
      <c r="H180" s="39"/>
      <c r="I180" s="39"/>
      <c r="J180" s="39"/>
      <c r="K180" s="39"/>
      <c r="L180" s="39"/>
      <c r="M180" s="39"/>
      <c r="N180" s="39"/>
    </row>
    <row r="181" spans="2:25" ht="20.149999999999999" customHeight="1" x14ac:dyDescent="0.35"/>
    <row r="182" spans="2:25" x14ac:dyDescent="0.35">
      <c r="B182" s="2" t="s">
        <v>447</v>
      </c>
      <c r="E182" s="774"/>
      <c r="R182" s="954" t="s">
        <v>2</v>
      </c>
      <c r="S182" s="954"/>
    </row>
    <row r="183" spans="2:25" x14ac:dyDescent="0.35">
      <c r="B183" s="118" t="s">
        <v>149</v>
      </c>
    </row>
    <row r="184" spans="2:25" x14ac:dyDescent="0.35">
      <c r="B184" s="144"/>
      <c r="C184" s="968" t="s">
        <v>92</v>
      </c>
      <c r="D184" s="968"/>
      <c r="E184" s="968"/>
      <c r="F184" s="968"/>
      <c r="G184" s="968" t="s">
        <v>93</v>
      </c>
      <c r="H184" s="968"/>
      <c r="I184" s="968"/>
      <c r="J184" s="968"/>
      <c r="K184" s="968" t="s">
        <v>96</v>
      </c>
      <c r="L184" s="968"/>
      <c r="M184" s="968"/>
      <c r="N184" s="968"/>
    </row>
    <row r="185" spans="2:25" x14ac:dyDescent="0.35">
      <c r="B185" s="15"/>
      <c r="C185" s="970" t="s">
        <v>49</v>
      </c>
      <c r="D185" s="970"/>
      <c r="E185" s="970" t="s">
        <v>50</v>
      </c>
      <c r="F185" s="970"/>
      <c r="G185" s="970" t="s">
        <v>49</v>
      </c>
      <c r="H185" s="970"/>
      <c r="I185" s="970" t="s">
        <v>50</v>
      </c>
      <c r="J185" s="970"/>
      <c r="K185" s="970" t="s">
        <v>49</v>
      </c>
      <c r="L185" s="970"/>
      <c r="M185" s="970" t="s">
        <v>50</v>
      </c>
      <c r="N185" s="970"/>
    </row>
    <row r="186" spans="2:25" x14ac:dyDescent="0.35">
      <c r="B186" s="114"/>
      <c r="C186" s="153" t="s">
        <v>94</v>
      </c>
      <c r="D186" s="648" t="s">
        <v>9</v>
      </c>
      <c r="E186" s="153" t="s">
        <v>71</v>
      </c>
      <c r="F186" s="153" t="s">
        <v>9</v>
      </c>
      <c r="G186" s="153" t="s">
        <v>94</v>
      </c>
      <c r="H186" s="153" t="s">
        <v>9</v>
      </c>
      <c r="I186" s="153" t="s">
        <v>71</v>
      </c>
      <c r="J186" s="153" t="s">
        <v>9</v>
      </c>
      <c r="K186" s="153" t="s">
        <v>94</v>
      </c>
      <c r="L186" s="153" t="s">
        <v>9</v>
      </c>
      <c r="M186" s="153" t="s">
        <v>71</v>
      </c>
      <c r="N186" s="153" t="s">
        <v>9</v>
      </c>
    </row>
    <row r="187" spans="2:25" x14ac:dyDescent="0.35">
      <c r="B187" s="658" t="s">
        <v>72</v>
      </c>
      <c r="C187" s="806">
        <v>641522</v>
      </c>
      <c r="D187" s="800">
        <v>68.536258871214997</v>
      </c>
      <c r="E187" s="806">
        <v>37798203</v>
      </c>
      <c r="F187" s="800">
        <v>62.266346780340797</v>
      </c>
      <c r="G187" s="806">
        <v>10538</v>
      </c>
      <c r="H187" s="800">
        <v>1.1258150086588801</v>
      </c>
      <c r="I187" s="806">
        <v>1505367</v>
      </c>
      <c r="J187" s="800">
        <v>2.4798455009536098</v>
      </c>
      <c r="K187" s="806">
        <v>95769</v>
      </c>
      <c r="L187" s="800">
        <v>10.2313700478509</v>
      </c>
      <c r="M187" s="806">
        <v>7846166</v>
      </c>
      <c r="N187" s="800">
        <v>12.925273009728</v>
      </c>
    </row>
    <row r="188" spans="2:25" x14ac:dyDescent="0.35">
      <c r="B188" s="558" t="s">
        <v>73</v>
      </c>
      <c r="C188" s="807">
        <v>535583</v>
      </c>
      <c r="D188" s="801">
        <v>71.393551448711307</v>
      </c>
      <c r="E188" s="807">
        <v>12355811</v>
      </c>
      <c r="F188" s="801">
        <v>57.882134506159403</v>
      </c>
      <c r="G188" s="807">
        <v>4630</v>
      </c>
      <c r="H188" s="801">
        <v>0.617181918036108</v>
      </c>
      <c r="I188" s="807">
        <v>138470</v>
      </c>
      <c r="J188" s="801">
        <v>0.64867770841330397</v>
      </c>
      <c r="K188" s="807">
        <v>69992</v>
      </c>
      <c r="L188" s="801">
        <v>9.3299777121346192</v>
      </c>
      <c r="M188" s="807">
        <v>3727916</v>
      </c>
      <c r="N188" s="801">
        <v>17.463826157559701</v>
      </c>
    </row>
    <row r="189" spans="2:25" x14ac:dyDescent="0.35">
      <c r="B189" s="578" t="s">
        <v>74</v>
      </c>
      <c r="C189" s="807">
        <v>52806</v>
      </c>
      <c r="D189" s="801">
        <v>39.756369330843803</v>
      </c>
      <c r="E189" s="807">
        <v>3461300</v>
      </c>
      <c r="F189" s="801">
        <v>35.942692728969703</v>
      </c>
      <c r="G189" s="807">
        <v>722</v>
      </c>
      <c r="H189" s="801">
        <v>0.54357646208516497</v>
      </c>
      <c r="I189" s="807">
        <v>65317</v>
      </c>
      <c r="J189" s="801">
        <v>0.678262173454515</v>
      </c>
      <c r="K189" s="807">
        <v>30453</v>
      </c>
      <c r="L189" s="801">
        <v>22.927332409805501</v>
      </c>
      <c r="M189" s="807">
        <v>2842825</v>
      </c>
      <c r="N189" s="801">
        <v>29.5203494228276</v>
      </c>
    </row>
    <row r="190" spans="2:25" x14ac:dyDescent="0.35">
      <c r="B190" s="658" t="s">
        <v>383</v>
      </c>
      <c r="C190" s="808">
        <v>16806</v>
      </c>
      <c r="D190" s="800">
        <v>11.832544778641401</v>
      </c>
      <c r="E190" s="808">
        <v>3646088</v>
      </c>
      <c r="F190" s="800">
        <v>10.8700770934008</v>
      </c>
      <c r="G190" s="808">
        <v>84</v>
      </c>
      <c r="H190" s="800">
        <v>5.9141601892531301E-2</v>
      </c>
      <c r="I190" s="808">
        <v>31772</v>
      </c>
      <c r="J190" s="800">
        <v>9.4721819498468099E-2</v>
      </c>
      <c r="K190" s="808">
        <v>1135</v>
      </c>
      <c r="L190" s="800">
        <v>0.79911569223836898</v>
      </c>
      <c r="M190" s="808">
        <v>385779</v>
      </c>
      <c r="N190" s="800">
        <v>1.15012239721451</v>
      </c>
    </row>
    <row r="191" spans="2:25" x14ac:dyDescent="0.35">
      <c r="B191" s="658" t="s">
        <v>384</v>
      </c>
      <c r="C191" s="808">
        <v>274645</v>
      </c>
      <c r="D191" s="800">
        <v>12.2374132582634</v>
      </c>
      <c r="E191" s="808">
        <v>22372643</v>
      </c>
      <c r="F191" s="800">
        <v>10.9807395990925</v>
      </c>
      <c r="G191" s="808">
        <v>3631</v>
      </c>
      <c r="H191" s="800">
        <v>0.16178720727031001</v>
      </c>
      <c r="I191" s="808">
        <v>267921</v>
      </c>
      <c r="J191" s="800">
        <v>0.131498577710665</v>
      </c>
      <c r="K191" s="808">
        <v>63342</v>
      </c>
      <c r="L191" s="800">
        <v>2.82234240785347</v>
      </c>
      <c r="M191" s="808">
        <v>4500908</v>
      </c>
      <c r="N191" s="800">
        <v>2.2090952198840501</v>
      </c>
      <c r="Y191" s="541"/>
    </row>
    <row r="192" spans="2:25" x14ac:dyDescent="0.35">
      <c r="B192" s="558" t="s">
        <v>399</v>
      </c>
      <c r="C192" s="807">
        <v>29653</v>
      </c>
      <c r="D192" s="801">
        <v>11.0676908377002</v>
      </c>
      <c r="E192" s="807">
        <v>6784654</v>
      </c>
      <c r="F192" s="801">
        <v>9.20112928635141</v>
      </c>
      <c r="G192" s="807">
        <v>170</v>
      </c>
      <c r="H192" s="801">
        <v>6.3450829339663506E-2</v>
      </c>
      <c r="I192" s="807">
        <v>78344</v>
      </c>
      <c r="J192" s="801">
        <v>0.106247610093295</v>
      </c>
      <c r="K192" s="807">
        <v>1411</v>
      </c>
      <c r="L192" s="801">
        <v>0.52664188351920704</v>
      </c>
      <c r="M192" s="807">
        <v>383151</v>
      </c>
      <c r="N192" s="801">
        <v>0.519617048591546</v>
      </c>
      <c r="Y192" s="541"/>
    </row>
    <row r="193" spans="2:16" s="541" customFormat="1" x14ac:dyDescent="0.35">
      <c r="B193" s="558" t="s">
        <v>400</v>
      </c>
      <c r="C193" s="807">
        <v>2398</v>
      </c>
      <c r="D193" s="801">
        <v>5.3890062474717997</v>
      </c>
      <c r="E193" s="807">
        <v>180925</v>
      </c>
      <c r="F193" s="801">
        <v>4.0714083506121099</v>
      </c>
      <c r="G193" s="807">
        <v>103</v>
      </c>
      <c r="H193" s="801">
        <v>0.23147107735179101</v>
      </c>
      <c r="I193" s="807">
        <v>4533</v>
      </c>
      <c r="J193" s="801">
        <v>0.10200742878720299</v>
      </c>
      <c r="K193" s="807">
        <v>528</v>
      </c>
      <c r="L193" s="801">
        <v>1.1865701829295701</v>
      </c>
      <c r="M193" s="807">
        <v>54843</v>
      </c>
      <c r="N193" s="801">
        <v>1.2341481175770099</v>
      </c>
    </row>
    <row r="194" spans="2:16" x14ac:dyDescent="0.35">
      <c r="B194" s="558" t="s">
        <v>401</v>
      </c>
      <c r="C194" s="807">
        <v>53057</v>
      </c>
      <c r="D194" s="801">
        <v>13.185335765443799</v>
      </c>
      <c r="E194" s="807">
        <v>2683067</v>
      </c>
      <c r="F194" s="801">
        <v>12.778492624164899</v>
      </c>
      <c r="G194" s="807">
        <v>1771</v>
      </c>
      <c r="H194" s="801">
        <v>0.44011590630079001</v>
      </c>
      <c r="I194" s="807">
        <v>55472</v>
      </c>
      <c r="J194" s="801">
        <v>0.26419338124902297</v>
      </c>
      <c r="K194" s="807">
        <v>9404</v>
      </c>
      <c r="L194" s="801">
        <v>2.33701297733068</v>
      </c>
      <c r="M194" s="807">
        <v>699608</v>
      </c>
      <c r="N194" s="801">
        <v>3.3319837588128598</v>
      </c>
    </row>
    <row r="195" spans="2:16" x14ac:dyDescent="0.35">
      <c r="B195" s="558" t="s">
        <v>402</v>
      </c>
      <c r="C195" s="807">
        <v>189537</v>
      </c>
      <c r="D195" s="801">
        <v>12.392169938999301</v>
      </c>
      <c r="E195" s="807">
        <v>12723997</v>
      </c>
      <c r="F195" s="801">
        <v>12.168308556704201</v>
      </c>
      <c r="G195" s="807">
        <v>1587</v>
      </c>
      <c r="H195" s="801">
        <v>0.10376007688837501</v>
      </c>
      <c r="I195" s="807">
        <v>129572</v>
      </c>
      <c r="J195" s="801">
        <v>0.12391327004472499</v>
      </c>
      <c r="K195" s="807">
        <v>51999</v>
      </c>
      <c r="L195" s="801">
        <v>3.39976070454858</v>
      </c>
      <c r="M195" s="807">
        <v>3363306</v>
      </c>
      <c r="N195" s="801">
        <v>3.2164221021597599</v>
      </c>
    </row>
    <row r="196" spans="2:16" s="541" customFormat="1" x14ac:dyDescent="0.35">
      <c r="B196" s="578" t="s">
        <v>385</v>
      </c>
      <c r="C196" s="807">
        <v>143935</v>
      </c>
      <c r="D196" s="801">
        <v>14.2064858206569</v>
      </c>
      <c r="E196" s="807">
        <v>7777810</v>
      </c>
      <c r="F196" s="801">
        <v>14.654902161912799</v>
      </c>
      <c r="G196" s="807">
        <v>597</v>
      </c>
      <c r="H196" s="801">
        <v>5.8924320248251998E-2</v>
      </c>
      <c r="I196" s="807">
        <v>25605</v>
      </c>
      <c r="J196" s="801">
        <v>4.8244784824491301E-2</v>
      </c>
      <c r="K196" s="807">
        <v>9621</v>
      </c>
      <c r="L196" s="801">
        <v>0.94959947254343802</v>
      </c>
      <c r="M196" s="807">
        <v>476677</v>
      </c>
      <c r="N196" s="801">
        <v>0.89815189594938605</v>
      </c>
    </row>
    <row r="197" spans="2:16" s="541" customFormat="1" x14ac:dyDescent="0.35">
      <c r="B197" s="578" t="s">
        <v>407</v>
      </c>
      <c r="C197" s="807">
        <v>20168</v>
      </c>
      <c r="D197" s="801">
        <v>15.0128779645372</v>
      </c>
      <c r="E197" s="807">
        <v>2574606</v>
      </c>
      <c r="F197" s="801">
        <v>12.5005304434741</v>
      </c>
      <c r="G197" s="807">
        <v>755</v>
      </c>
      <c r="H197" s="801">
        <v>0.56201521535232002</v>
      </c>
      <c r="I197" s="807">
        <v>89390</v>
      </c>
      <c r="J197" s="801">
        <v>0.43401686174200799</v>
      </c>
      <c r="K197" s="807">
        <v>11568</v>
      </c>
      <c r="L197" s="801">
        <v>8.6111152466167393</v>
      </c>
      <c r="M197" s="807">
        <v>1154980</v>
      </c>
      <c r="N197" s="801">
        <v>5.6077949991585703</v>
      </c>
    </row>
    <row r="198" spans="2:16" s="541" customFormat="1" x14ac:dyDescent="0.35">
      <c r="B198" s="578" t="s">
        <v>403</v>
      </c>
      <c r="C198" s="807">
        <v>11007</v>
      </c>
      <c r="D198" s="801">
        <v>11.8758361745285</v>
      </c>
      <c r="E198" s="807">
        <v>681055</v>
      </c>
      <c r="F198" s="801">
        <v>15.091788779884199</v>
      </c>
      <c r="G198" s="807">
        <v>89</v>
      </c>
      <c r="H198" s="801">
        <v>9.6025203918691501E-2</v>
      </c>
      <c r="I198" s="807">
        <v>1668</v>
      </c>
      <c r="J198" s="801">
        <v>3.6961924785585402E-2</v>
      </c>
      <c r="K198" s="807">
        <v>342</v>
      </c>
      <c r="L198" s="801">
        <v>0.36899572741789299</v>
      </c>
      <c r="M198" s="807">
        <v>13558</v>
      </c>
      <c r="N198" s="801">
        <v>0.30043751573319299</v>
      </c>
    </row>
    <row r="199" spans="2:16" s="541" customFormat="1" x14ac:dyDescent="0.35">
      <c r="B199" s="578" t="s">
        <v>404</v>
      </c>
      <c r="C199" s="807">
        <v>14427</v>
      </c>
      <c r="D199" s="801">
        <v>4.98679589635816</v>
      </c>
      <c r="E199" s="807">
        <v>1690526</v>
      </c>
      <c r="F199" s="801">
        <v>6.40718054054169</v>
      </c>
      <c r="G199" s="807">
        <v>146</v>
      </c>
      <c r="H199" s="801">
        <v>5.04659458562619E-2</v>
      </c>
      <c r="I199" s="807">
        <v>12909</v>
      </c>
      <c r="J199" s="801">
        <v>4.8925774343519503E-2</v>
      </c>
      <c r="K199" s="807">
        <v>30468</v>
      </c>
      <c r="L199" s="801">
        <v>10.531482454442401</v>
      </c>
      <c r="M199" s="807">
        <v>1718091</v>
      </c>
      <c r="N199" s="801">
        <v>6.5116533091356201</v>
      </c>
    </row>
    <row r="200" spans="2:16" x14ac:dyDescent="0.35">
      <c r="B200" s="662" t="s">
        <v>80</v>
      </c>
      <c r="C200" s="933">
        <v>75879</v>
      </c>
      <c r="D200" s="934">
        <v>75.634699919260797</v>
      </c>
      <c r="E200" s="933">
        <v>31272417</v>
      </c>
      <c r="F200" s="934">
        <v>78.043790787331901</v>
      </c>
      <c r="G200" s="933">
        <v>3539</v>
      </c>
      <c r="H200" s="934">
        <v>3.5276058331589</v>
      </c>
      <c r="I200" s="933">
        <v>1107186</v>
      </c>
      <c r="J200" s="934">
        <v>2.7631056642236098</v>
      </c>
      <c r="K200" s="933">
        <v>4519</v>
      </c>
      <c r="L200" s="934">
        <v>4.5044506244829199</v>
      </c>
      <c r="M200" s="933">
        <v>1806266</v>
      </c>
      <c r="N200" s="934">
        <v>4.5077374675027801</v>
      </c>
    </row>
    <row r="201" spans="2:16" x14ac:dyDescent="0.35">
      <c r="B201" s="28" t="s">
        <v>24</v>
      </c>
      <c r="C201" s="601">
        <v>1008852</v>
      </c>
      <c r="D201" s="205">
        <v>29.4753781670228</v>
      </c>
      <c r="E201" s="601">
        <v>95089351</v>
      </c>
      <c r="F201" s="205">
        <v>28.127847034014799</v>
      </c>
      <c r="G201" s="601">
        <v>17792</v>
      </c>
      <c r="H201" s="205">
        <v>0.51982444238368997</v>
      </c>
      <c r="I201" s="839">
        <v>2912246</v>
      </c>
      <c r="J201" s="205">
        <v>0.86145513826697095</v>
      </c>
      <c r="K201" s="839">
        <v>164765</v>
      </c>
      <c r="L201" s="205">
        <v>4.8138980580794</v>
      </c>
      <c r="M201" s="839">
        <v>14539119</v>
      </c>
      <c r="N201" s="205">
        <v>4.3007351605684896</v>
      </c>
    </row>
    <row r="202" spans="2:16" s="541" customFormat="1" x14ac:dyDescent="0.35">
      <c r="B202" s="706" t="s">
        <v>415</v>
      </c>
      <c r="C202" s="39"/>
      <c r="D202" s="706"/>
      <c r="E202" s="706"/>
      <c r="F202" s="706"/>
      <c r="I202" s="62"/>
      <c r="J202" s="62"/>
      <c r="K202" s="62"/>
      <c r="L202" s="62"/>
    </row>
    <row r="203" spans="2:16" x14ac:dyDescent="0.35">
      <c r="B203" s="34" t="s">
        <v>29</v>
      </c>
    </row>
    <row r="204" spans="2:16" ht="20.149999999999999" customHeight="1" x14ac:dyDescent="0.35">
      <c r="B204" s="34"/>
      <c r="N204" s="63" t="s">
        <v>44</v>
      </c>
    </row>
    <row r="205" spans="2:16" x14ac:dyDescent="0.35">
      <c r="B205" s="2" t="s">
        <v>448</v>
      </c>
      <c r="E205" s="774"/>
      <c r="O205" s="954" t="s">
        <v>2</v>
      </c>
      <c r="P205" s="954"/>
    </row>
    <row r="206" spans="2:16" x14ac:dyDescent="0.35">
      <c r="B206" s="118" t="s">
        <v>149</v>
      </c>
    </row>
    <row r="207" spans="2:16" x14ac:dyDescent="0.35">
      <c r="B207" s="144"/>
      <c r="C207" s="968" t="s">
        <v>97</v>
      </c>
      <c r="D207" s="968"/>
      <c r="E207" s="968"/>
      <c r="F207" s="968"/>
      <c r="G207" s="968" t="s">
        <v>99</v>
      </c>
      <c r="H207" s="968"/>
      <c r="I207" s="968"/>
      <c r="J207" s="968"/>
      <c r="K207" s="968" t="s">
        <v>100</v>
      </c>
      <c r="L207" s="968"/>
    </row>
    <row r="208" spans="2:16" x14ac:dyDescent="0.35">
      <c r="B208" s="15"/>
      <c r="C208" s="970" t="s">
        <v>49</v>
      </c>
      <c r="D208" s="970"/>
      <c r="E208" s="970" t="s">
        <v>50</v>
      </c>
      <c r="F208" s="970"/>
      <c r="G208" s="970" t="s">
        <v>49</v>
      </c>
      <c r="H208" s="970"/>
      <c r="I208" s="970" t="s">
        <v>50</v>
      </c>
      <c r="J208" s="970"/>
      <c r="K208" s="970" t="s">
        <v>49</v>
      </c>
      <c r="L208" s="970" t="s">
        <v>50</v>
      </c>
    </row>
    <row r="209" spans="2:12" x14ac:dyDescent="0.35">
      <c r="B209" s="114"/>
      <c r="C209" s="153" t="s">
        <v>94</v>
      </c>
      <c r="D209" s="153" t="s">
        <v>9</v>
      </c>
      <c r="E209" s="153" t="s">
        <v>71</v>
      </c>
      <c r="F209" s="153" t="s">
        <v>9</v>
      </c>
      <c r="G209" s="153" t="s">
        <v>94</v>
      </c>
      <c r="H209" s="153" t="s">
        <v>9</v>
      </c>
      <c r="I209" s="153" t="s">
        <v>71</v>
      </c>
      <c r="J209" s="153" t="s">
        <v>9</v>
      </c>
      <c r="K209" s="975"/>
      <c r="L209" s="975"/>
    </row>
    <row r="210" spans="2:12" x14ac:dyDescent="0.35">
      <c r="B210" s="658" t="s">
        <v>72</v>
      </c>
      <c r="C210" s="806">
        <v>41315</v>
      </c>
      <c r="D210" s="800">
        <v>4.4138401103379898</v>
      </c>
      <c r="E210" s="806">
        <v>3144749</v>
      </c>
      <c r="F210" s="800">
        <v>5.1804587580824899</v>
      </c>
      <c r="G210" s="806">
        <v>146889</v>
      </c>
      <c r="H210" s="800">
        <v>15.6927159619372</v>
      </c>
      <c r="I210" s="806">
        <v>10409579</v>
      </c>
      <c r="J210" s="800">
        <v>17.148075950895201</v>
      </c>
      <c r="K210" s="806">
        <v>936033</v>
      </c>
      <c r="L210" s="806">
        <v>60704064</v>
      </c>
    </row>
    <row r="211" spans="2:12" x14ac:dyDescent="0.35">
      <c r="B211" s="558" t="s">
        <v>73</v>
      </c>
      <c r="C211" s="807">
        <v>33475</v>
      </c>
      <c r="D211" s="801">
        <v>4.4622385974640899</v>
      </c>
      <c r="E211" s="807">
        <v>1791543</v>
      </c>
      <c r="F211" s="801">
        <v>8.3926771702455092</v>
      </c>
      <c r="G211" s="807">
        <v>106504</v>
      </c>
      <c r="H211" s="801">
        <v>14.197050323653899</v>
      </c>
      <c r="I211" s="807">
        <v>3332762</v>
      </c>
      <c r="J211" s="801">
        <v>15.6126844576221</v>
      </c>
      <c r="K211" s="807">
        <v>750184</v>
      </c>
      <c r="L211" s="807">
        <v>21346502</v>
      </c>
    </row>
    <row r="212" spans="2:12" x14ac:dyDescent="0.35">
      <c r="B212" s="578" t="s">
        <v>74</v>
      </c>
      <c r="C212" s="807">
        <v>18246</v>
      </c>
      <c r="D212" s="801">
        <v>13.7369752454376</v>
      </c>
      <c r="E212" s="807">
        <v>1292817</v>
      </c>
      <c r="F212" s="801">
        <v>13.424818474500499</v>
      </c>
      <c r="G212" s="807">
        <v>30597</v>
      </c>
      <c r="H212" s="801">
        <v>23.035746551828002</v>
      </c>
      <c r="I212" s="807">
        <v>1967793</v>
      </c>
      <c r="J212" s="801">
        <v>20.4338772002477</v>
      </c>
      <c r="K212" s="807">
        <v>132824</v>
      </c>
      <c r="L212" s="807">
        <v>9630052</v>
      </c>
    </row>
    <row r="213" spans="2:12" x14ac:dyDescent="0.35">
      <c r="B213" s="658" t="s">
        <v>383</v>
      </c>
      <c r="C213" s="808">
        <v>123414</v>
      </c>
      <c r="D213" s="800">
        <v>86.891686380533997</v>
      </c>
      <c r="E213" s="808">
        <v>29401250</v>
      </c>
      <c r="F213" s="800">
        <v>87.653905814218007</v>
      </c>
      <c r="G213" s="808">
        <v>593</v>
      </c>
      <c r="H213" s="800">
        <v>0.417511546693703</v>
      </c>
      <c r="I213" s="808">
        <v>77541</v>
      </c>
      <c r="J213" s="800">
        <v>0.23117287566822101</v>
      </c>
      <c r="K213" s="808">
        <v>142032</v>
      </c>
      <c r="L213" s="808">
        <v>33542430</v>
      </c>
    </row>
    <row r="214" spans="2:12" x14ac:dyDescent="0.35">
      <c r="B214" s="658" t="s">
        <v>384</v>
      </c>
      <c r="C214" s="808">
        <v>1887367</v>
      </c>
      <c r="D214" s="800">
        <v>84.095796206043204</v>
      </c>
      <c r="E214" s="808">
        <v>172265555</v>
      </c>
      <c r="F214" s="800">
        <v>84.549831745321697</v>
      </c>
      <c r="G214" s="808">
        <v>15321</v>
      </c>
      <c r="H214" s="800">
        <v>0.68266092056965499</v>
      </c>
      <c r="I214" s="808">
        <v>4337382</v>
      </c>
      <c r="J214" s="800">
        <v>2.1288348579911198</v>
      </c>
      <c r="K214" s="808">
        <v>2244306</v>
      </c>
      <c r="L214" s="808">
        <v>203744409</v>
      </c>
    </row>
    <row r="215" spans="2:12" x14ac:dyDescent="0.35">
      <c r="B215" s="558" t="s">
        <v>399</v>
      </c>
      <c r="C215" s="807">
        <v>232504</v>
      </c>
      <c r="D215" s="801">
        <v>86.779833086994799</v>
      </c>
      <c r="E215" s="807">
        <v>64000419</v>
      </c>
      <c r="F215" s="801">
        <v>86.795307409878504</v>
      </c>
      <c r="G215" s="807">
        <v>4186</v>
      </c>
      <c r="H215" s="801">
        <v>1.5623833624460699</v>
      </c>
      <c r="I215" s="807">
        <v>2490620</v>
      </c>
      <c r="J215" s="801">
        <v>3.3776986450852999</v>
      </c>
      <c r="K215" s="807">
        <v>267924</v>
      </c>
      <c r="L215" s="807">
        <v>73737188</v>
      </c>
    </row>
    <row r="216" spans="2:12" s="541" customFormat="1" x14ac:dyDescent="0.35">
      <c r="B216" s="558" t="s">
        <v>400</v>
      </c>
      <c r="C216" s="807">
        <v>39526</v>
      </c>
      <c r="D216" s="801">
        <v>88.826464110746599</v>
      </c>
      <c r="E216" s="807">
        <v>3895136</v>
      </c>
      <c r="F216" s="801">
        <v>87.653388073344502</v>
      </c>
      <c r="G216" s="807">
        <v>1943</v>
      </c>
      <c r="H216" s="801">
        <v>4.3664883815002904</v>
      </c>
      <c r="I216" s="807">
        <v>308357</v>
      </c>
      <c r="J216" s="801">
        <v>6.9390480296791397</v>
      </c>
      <c r="K216" s="807">
        <v>44498</v>
      </c>
      <c r="L216" s="807">
        <v>4443794</v>
      </c>
    </row>
    <row r="217" spans="2:12" x14ac:dyDescent="0.35">
      <c r="B217" s="558" t="s">
        <v>401</v>
      </c>
      <c r="C217" s="807">
        <v>336890</v>
      </c>
      <c r="D217" s="801">
        <v>83.721427257861706</v>
      </c>
      <c r="E217" s="807">
        <v>17357152</v>
      </c>
      <c r="F217" s="801">
        <v>82.665933727524703</v>
      </c>
      <c r="G217" s="807">
        <v>1272</v>
      </c>
      <c r="H217" s="801">
        <v>0.31610809306301801</v>
      </c>
      <c r="I217" s="807">
        <v>201442</v>
      </c>
      <c r="J217" s="801">
        <v>0.95939650824859002</v>
      </c>
      <c r="K217" s="807">
        <v>402394</v>
      </c>
      <c r="L217" s="807">
        <v>20996741</v>
      </c>
    </row>
    <row r="218" spans="2:12" x14ac:dyDescent="0.35">
      <c r="B218" s="558" t="s">
        <v>402</v>
      </c>
      <c r="C218" s="807">
        <v>1278447</v>
      </c>
      <c r="D218" s="801">
        <v>83.586489614185098</v>
      </c>
      <c r="E218" s="807">
        <v>87012848</v>
      </c>
      <c r="F218" s="801">
        <v>83.212781554538296</v>
      </c>
      <c r="G218" s="807">
        <v>7920</v>
      </c>
      <c r="H218" s="801">
        <v>0.51781966537865598</v>
      </c>
      <c r="I218" s="807">
        <v>1336963</v>
      </c>
      <c r="J218" s="801">
        <v>1.27857451655301</v>
      </c>
      <c r="K218" s="807">
        <v>1529490</v>
      </c>
      <c r="L218" s="807">
        <v>104566686</v>
      </c>
    </row>
    <row r="219" spans="2:12" s="541" customFormat="1" x14ac:dyDescent="0.35">
      <c r="B219" s="578" t="s">
        <v>385</v>
      </c>
      <c r="C219" s="807">
        <v>855965</v>
      </c>
      <c r="D219" s="801">
        <v>84.4843480423702</v>
      </c>
      <c r="E219" s="807">
        <v>44662362</v>
      </c>
      <c r="F219" s="801">
        <v>84.152550066140904</v>
      </c>
      <c r="G219" s="807">
        <v>3046</v>
      </c>
      <c r="H219" s="801">
        <v>0.30064234418119901</v>
      </c>
      <c r="I219" s="807">
        <v>130640</v>
      </c>
      <c r="J219" s="801">
        <v>0.24615109117248701</v>
      </c>
      <c r="K219" s="807">
        <v>1013164</v>
      </c>
      <c r="L219" s="807">
        <v>53073094</v>
      </c>
    </row>
    <row r="220" spans="2:12" s="541" customFormat="1" x14ac:dyDescent="0.35">
      <c r="B220" s="578" t="s">
        <v>410</v>
      </c>
      <c r="C220" s="807">
        <v>99718</v>
      </c>
      <c r="D220" s="801">
        <v>74.229183105301601</v>
      </c>
      <c r="E220" s="807">
        <v>16107793</v>
      </c>
      <c r="F220" s="801">
        <v>78.208454720325406</v>
      </c>
      <c r="G220" s="807">
        <v>2129</v>
      </c>
      <c r="H220" s="801">
        <v>1.5848084681921699</v>
      </c>
      <c r="I220" s="807">
        <v>669205</v>
      </c>
      <c r="J220" s="801">
        <v>3.2492029752999301</v>
      </c>
      <c r="K220" s="807">
        <v>134338</v>
      </c>
      <c r="L220" s="807">
        <v>20595974</v>
      </c>
    </row>
    <row r="221" spans="2:12" s="541" customFormat="1" x14ac:dyDescent="0.35">
      <c r="B221" s="578" t="s">
        <v>403</v>
      </c>
      <c r="C221" s="807">
        <v>80772</v>
      </c>
      <c r="D221" s="801">
        <v>87.147727763152204</v>
      </c>
      <c r="E221" s="807">
        <v>3707625</v>
      </c>
      <c r="F221" s="801">
        <v>82.158846752491598</v>
      </c>
      <c r="G221" s="807">
        <v>474</v>
      </c>
      <c r="H221" s="801">
        <v>0.51141513098269398</v>
      </c>
      <c r="I221" s="807">
        <v>108846</v>
      </c>
      <c r="J221" s="801">
        <v>2.4119650271054098</v>
      </c>
      <c r="K221" s="807">
        <v>92684</v>
      </c>
      <c r="L221" s="807">
        <v>4512752</v>
      </c>
    </row>
    <row r="222" spans="2:12" s="541" customFormat="1" x14ac:dyDescent="0.35">
      <c r="B222" s="578" t="s">
        <v>404</v>
      </c>
      <c r="C222" s="807">
        <v>241992</v>
      </c>
      <c r="D222" s="801">
        <v>83.646268285263901</v>
      </c>
      <c r="E222" s="807">
        <v>22535068</v>
      </c>
      <c r="F222" s="801">
        <v>85.409067455563402</v>
      </c>
      <c r="G222" s="807">
        <v>2271</v>
      </c>
      <c r="H222" s="801">
        <v>0.78498741807925199</v>
      </c>
      <c r="I222" s="807">
        <v>428272</v>
      </c>
      <c r="J222" s="801">
        <v>1.6231729204158201</v>
      </c>
      <c r="K222" s="807">
        <v>289304</v>
      </c>
      <c r="L222" s="807">
        <v>26384866</v>
      </c>
    </row>
    <row r="223" spans="2:12" x14ac:dyDescent="0.35">
      <c r="B223" s="662" t="s">
        <v>80</v>
      </c>
      <c r="C223" s="933">
        <v>706</v>
      </c>
      <c r="D223" s="934">
        <v>0.70372696191302098</v>
      </c>
      <c r="E223" s="933">
        <v>230438</v>
      </c>
      <c r="F223" s="934">
        <v>0.57508362917555</v>
      </c>
      <c r="G223" s="933">
        <v>15680</v>
      </c>
      <c r="H223" s="934">
        <v>15.6295166611844</v>
      </c>
      <c r="I223" s="933">
        <v>5654039</v>
      </c>
      <c r="J223" s="934">
        <v>14.110282451766199</v>
      </c>
      <c r="K223" s="933">
        <v>100323</v>
      </c>
      <c r="L223" s="933">
        <v>40070346</v>
      </c>
    </row>
    <row r="224" spans="2:12" x14ac:dyDescent="0.35">
      <c r="B224" s="28" t="s">
        <v>24</v>
      </c>
      <c r="C224" s="601">
        <v>2052802</v>
      </c>
      <c r="D224" s="205">
        <v>59.976205877592299</v>
      </c>
      <c r="E224" s="601">
        <v>205041992</v>
      </c>
      <c r="F224" s="205">
        <v>60.6523204320292</v>
      </c>
      <c r="G224" s="601">
        <v>178483</v>
      </c>
      <c r="H224" s="205">
        <v>5.2146934549217701</v>
      </c>
      <c r="I224" s="601">
        <v>20478541</v>
      </c>
      <c r="J224" s="205">
        <v>6.0576422351205403</v>
      </c>
      <c r="K224" s="601">
        <v>3422694</v>
      </c>
      <c r="L224" s="601">
        <v>338061249</v>
      </c>
    </row>
    <row r="225" spans="2:19" s="541" customFormat="1" x14ac:dyDescent="0.35">
      <c r="B225" s="706" t="s">
        <v>415</v>
      </c>
      <c r="C225" s="39"/>
      <c r="D225" s="706"/>
      <c r="E225" s="706"/>
      <c r="F225" s="706"/>
      <c r="I225" s="62"/>
      <c r="J225" s="62"/>
      <c r="K225" s="62"/>
      <c r="L225" s="62"/>
    </row>
    <row r="226" spans="2:19" x14ac:dyDescent="0.35">
      <c r="B226" s="34" t="s">
        <v>29</v>
      </c>
    </row>
    <row r="227" spans="2:19" ht="20.149999999999999" customHeight="1" x14ac:dyDescent="0.35">
      <c r="B227" s="34"/>
    </row>
    <row r="228" spans="2:19" x14ac:dyDescent="0.35">
      <c r="B228" s="2" t="s">
        <v>449</v>
      </c>
      <c r="E228" s="774"/>
      <c r="R228" s="954" t="s">
        <v>2</v>
      </c>
      <c r="S228" s="954"/>
    </row>
    <row r="229" spans="2:19" x14ac:dyDescent="0.35">
      <c r="B229" s="118" t="s">
        <v>149</v>
      </c>
    </row>
    <row r="230" spans="2:19" x14ac:dyDescent="0.35">
      <c r="B230" s="144"/>
      <c r="C230" s="968" t="s">
        <v>102</v>
      </c>
      <c r="D230" s="968"/>
      <c r="E230" s="968"/>
      <c r="F230" s="968"/>
      <c r="G230" s="968" t="s">
        <v>103</v>
      </c>
      <c r="H230" s="968"/>
      <c r="I230" s="968"/>
      <c r="J230" s="968"/>
    </row>
    <row r="231" spans="2:19" x14ac:dyDescent="0.35">
      <c r="B231" s="15"/>
      <c r="C231" s="970" t="s">
        <v>49</v>
      </c>
      <c r="D231" s="970"/>
      <c r="E231" s="970" t="s">
        <v>50</v>
      </c>
      <c r="F231" s="970"/>
      <c r="G231" s="970" t="s">
        <v>49</v>
      </c>
      <c r="H231" s="970"/>
      <c r="I231" s="970" t="s">
        <v>50</v>
      </c>
      <c r="J231" s="970"/>
    </row>
    <row r="232" spans="2:19" x14ac:dyDescent="0.35">
      <c r="B232" s="114"/>
      <c r="C232" s="153" t="s">
        <v>94</v>
      </c>
      <c r="D232" s="153" t="s">
        <v>9</v>
      </c>
      <c r="E232" s="153" t="s">
        <v>71</v>
      </c>
      <c r="F232" s="153" t="s">
        <v>9</v>
      </c>
      <c r="G232" s="153" t="s">
        <v>94</v>
      </c>
      <c r="H232" s="153" t="s">
        <v>9</v>
      </c>
      <c r="I232" s="153" t="s">
        <v>71</v>
      </c>
      <c r="J232" s="153" t="s">
        <v>9</v>
      </c>
    </row>
    <row r="233" spans="2:19" x14ac:dyDescent="0.35">
      <c r="B233" s="658" t="s">
        <v>72</v>
      </c>
      <c r="C233" s="840">
        <v>844956</v>
      </c>
      <c r="D233" s="841">
        <v>90.269894330648597</v>
      </c>
      <c r="E233" s="840">
        <v>48773873</v>
      </c>
      <c r="F233" s="841">
        <v>80.346964908313197</v>
      </c>
      <c r="G233" s="840">
        <v>22845</v>
      </c>
      <c r="H233" s="841">
        <v>2.4406190807375401</v>
      </c>
      <c r="I233" s="840">
        <v>2139032</v>
      </c>
      <c r="J233" s="841">
        <v>3.5237047720561199</v>
      </c>
    </row>
    <row r="234" spans="2:19" x14ac:dyDescent="0.35">
      <c r="B234" s="558" t="s">
        <v>73</v>
      </c>
      <c r="C234" s="842">
        <v>677978</v>
      </c>
      <c r="D234" s="843">
        <v>90.374894692502096</v>
      </c>
      <c r="E234" s="842">
        <v>16717451</v>
      </c>
      <c r="F234" s="843">
        <v>78.314709360812401</v>
      </c>
      <c r="G234" s="842">
        <v>20396</v>
      </c>
      <c r="H234" s="843">
        <v>2.7187996544847701</v>
      </c>
      <c r="I234" s="842">
        <v>1486044</v>
      </c>
      <c r="J234" s="843">
        <v>6.96153402557478</v>
      </c>
    </row>
    <row r="235" spans="2:19" x14ac:dyDescent="0.35">
      <c r="B235" s="578" t="s">
        <v>74</v>
      </c>
      <c r="C235" s="842">
        <v>106442</v>
      </c>
      <c r="D235" s="843">
        <v>80.137625730289699</v>
      </c>
      <c r="E235" s="842">
        <v>6777574</v>
      </c>
      <c r="F235" s="843">
        <v>70.379412281470593</v>
      </c>
      <c r="G235" s="842">
        <v>11576</v>
      </c>
      <c r="H235" s="843">
        <v>8.7152924170330692</v>
      </c>
      <c r="I235" s="842">
        <v>1139640</v>
      </c>
      <c r="J235" s="843">
        <v>11.834204010528699</v>
      </c>
    </row>
    <row r="236" spans="2:19" x14ac:dyDescent="0.35">
      <c r="B236" s="658" t="s">
        <v>383</v>
      </c>
      <c r="C236" s="844">
        <v>108914</v>
      </c>
      <c r="D236" s="841">
        <v>76.682719387180398</v>
      </c>
      <c r="E236" s="844">
        <v>21901906</v>
      </c>
      <c r="F236" s="841">
        <v>65.296121956578602</v>
      </c>
      <c r="G236" s="844">
        <v>12169</v>
      </c>
      <c r="H236" s="841">
        <v>8.5677875408358695</v>
      </c>
      <c r="I236" s="844">
        <v>3709295</v>
      </c>
      <c r="J236" s="841">
        <v>11.0585160347655</v>
      </c>
    </row>
    <row r="237" spans="2:19" x14ac:dyDescent="0.35">
      <c r="B237" s="658" t="s">
        <v>384</v>
      </c>
      <c r="C237" s="844">
        <v>1698767</v>
      </c>
      <c r="D237" s="841">
        <v>75.6923075552086</v>
      </c>
      <c r="E237" s="844">
        <v>140961462</v>
      </c>
      <c r="F237" s="841">
        <v>69.185438114279705</v>
      </c>
      <c r="G237" s="844">
        <v>145850</v>
      </c>
      <c r="H237" s="841">
        <v>6.4986681851761796</v>
      </c>
      <c r="I237" s="844">
        <v>14073825</v>
      </c>
      <c r="J237" s="841">
        <v>6.9075883206198796</v>
      </c>
    </row>
    <row r="238" spans="2:19" x14ac:dyDescent="0.35">
      <c r="B238" s="558" t="s">
        <v>399</v>
      </c>
      <c r="C238" s="842">
        <v>243803</v>
      </c>
      <c r="D238" s="843">
        <v>90.997073797046895</v>
      </c>
      <c r="E238" s="842">
        <v>64612099</v>
      </c>
      <c r="F238" s="843">
        <v>87.624848129548994</v>
      </c>
      <c r="G238" s="842">
        <v>13259</v>
      </c>
      <c r="H238" s="843">
        <v>4.9487914483211703</v>
      </c>
      <c r="I238" s="842">
        <v>4197833</v>
      </c>
      <c r="J238" s="843">
        <v>5.6929659427750403</v>
      </c>
    </row>
    <row r="239" spans="2:19" s="541" customFormat="1" x14ac:dyDescent="0.35">
      <c r="B239" s="558" t="s">
        <v>400</v>
      </c>
      <c r="C239" s="842">
        <v>29664</v>
      </c>
      <c r="D239" s="843">
        <v>66.663670277315802</v>
      </c>
      <c r="E239" s="842">
        <v>2723581</v>
      </c>
      <c r="F239" s="843">
        <v>61.289542224504601</v>
      </c>
      <c r="G239" s="842">
        <v>4580</v>
      </c>
      <c r="H239" s="843">
        <v>10.2925974201088</v>
      </c>
      <c r="I239" s="842">
        <v>610103</v>
      </c>
      <c r="J239" s="843">
        <v>13.7293267869753</v>
      </c>
    </row>
    <row r="240" spans="2:19" x14ac:dyDescent="0.35">
      <c r="B240" s="558" t="s">
        <v>401</v>
      </c>
      <c r="C240" s="842">
        <v>269807</v>
      </c>
      <c r="D240" s="843">
        <v>67.0504530385642</v>
      </c>
      <c r="E240" s="842">
        <v>11345394</v>
      </c>
      <c r="F240" s="843">
        <v>54.034071287539298</v>
      </c>
      <c r="G240" s="842">
        <v>34798</v>
      </c>
      <c r="H240" s="843">
        <v>8.6477432566091998</v>
      </c>
      <c r="I240" s="842">
        <v>1576196</v>
      </c>
      <c r="J240" s="843">
        <v>7.5068602313092301</v>
      </c>
    </row>
    <row r="241" spans="2:12" x14ac:dyDescent="0.35">
      <c r="B241" s="558" t="s">
        <v>402</v>
      </c>
      <c r="C241" s="842">
        <v>1155493</v>
      </c>
      <c r="D241" s="843">
        <v>75.547600834264998</v>
      </c>
      <c r="E241" s="842">
        <v>62280388</v>
      </c>
      <c r="F241" s="843">
        <v>59.560449300267599</v>
      </c>
      <c r="G241" s="842">
        <v>93213</v>
      </c>
      <c r="H241" s="843">
        <v>6.0943844026440201</v>
      </c>
      <c r="I241" s="842">
        <v>7689693</v>
      </c>
      <c r="J241" s="843">
        <v>7.3538650732414004</v>
      </c>
    </row>
    <row r="242" spans="2:12" s="541" customFormat="1" x14ac:dyDescent="0.35">
      <c r="B242" s="578" t="s">
        <v>385</v>
      </c>
      <c r="C242" s="842">
        <v>911249</v>
      </c>
      <c r="D242" s="843">
        <v>89.940917758625403</v>
      </c>
      <c r="E242" s="842">
        <v>46970926</v>
      </c>
      <c r="F242" s="843">
        <v>88.502332274052094</v>
      </c>
      <c r="G242" s="842">
        <v>26208</v>
      </c>
      <c r="H242" s="843">
        <v>2.5867480486870802</v>
      </c>
      <c r="I242" s="842">
        <v>1915501</v>
      </c>
      <c r="J242" s="843">
        <v>3.6091753007653899</v>
      </c>
    </row>
    <row r="243" spans="2:12" s="541" customFormat="1" x14ac:dyDescent="0.35">
      <c r="B243" s="578" t="s">
        <v>403</v>
      </c>
      <c r="C243" s="807">
        <v>82250</v>
      </c>
      <c r="D243" s="801">
        <v>88.742393509127794</v>
      </c>
      <c r="E243" s="807">
        <v>3895661</v>
      </c>
      <c r="F243" s="801">
        <v>86.325616829819097</v>
      </c>
      <c r="G243" s="807">
        <v>7554</v>
      </c>
      <c r="H243" s="801">
        <v>8.1502740494583801</v>
      </c>
      <c r="I243" s="807">
        <v>464981</v>
      </c>
      <c r="J243" s="801">
        <v>10.3037126790925</v>
      </c>
    </row>
    <row r="244" spans="2:12" s="541" customFormat="1" x14ac:dyDescent="0.35">
      <c r="B244" s="578" t="s">
        <v>404</v>
      </c>
      <c r="C244" s="807">
        <v>161994</v>
      </c>
      <c r="D244" s="801">
        <v>55.9943865276664</v>
      </c>
      <c r="E244" s="807">
        <v>11413801</v>
      </c>
      <c r="F244" s="801">
        <v>43.258893185207</v>
      </c>
      <c r="G244" s="807">
        <v>59451</v>
      </c>
      <c r="H244" s="801">
        <v>20.549664021237199</v>
      </c>
      <c r="I244" s="807">
        <v>5309211</v>
      </c>
      <c r="J244" s="801">
        <v>20.122182921073001</v>
      </c>
    </row>
    <row r="245" spans="2:12" x14ac:dyDescent="0.35">
      <c r="B245" s="662" t="s">
        <v>80</v>
      </c>
      <c r="C245" s="933">
        <v>97042</v>
      </c>
      <c r="D245" s="934">
        <v>96.729563509863098</v>
      </c>
      <c r="E245" s="933">
        <v>38795063</v>
      </c>
      <c r="F245" s="934">
        <v>96.817389597783901</v>
      </c>
      <c r="G245" s="933">
        <v>1382</v>
      </c>
      <c r="H245" s="934">
        <v>1.3775505118467399</v>
      </c>
      <c r="I245" s="933">
        <v>434511</v>
      </c>
      <c r="J245" s="934">
        <v>1.0843704718696501</v>
      </c>
    </row>
    <row r="246" spans="2:12" x14ac:dyDescent="0.35">
      <c r="B246" s="551" t="s">
        <v>24</v>
      </c>
      <c r="C246" s="839">
        <v>2749679</v>
      </c>
      <c r="D246" s="205">
        <v>80.336688000738604</v>
      </c>
      <c r="E246" s="839">
        <v>250432304</v>
      </c>
      <c r="F246" s="205">
        <v>74.078973777914399</v>
      </c>
      <c r="G246" s="839">
        <v>182246</v>
      </c>
      <c r="H246" s="205">
        <v>5.3246360907519099</v>
      </c>
      <c r="I246" s="839">
        <v>20356663</v>
      </c>
      <c r="J246" s="205">
        <v>6.0215901882324303</v>
      </c>
    </row>
    <row r="247" spans="2:12" s="541" customFormat="1" x14ac:dyDescent="0.35">
      <c r="B247" s="789" t="s">
        <v>426</v>
      </c>
      <c r="C247" s="39"/>
      <c r="D247" s="706"/>
      <c r="E247" s="706"/>
      <c r="F247" s="706"/>
      <c r="I247" s="62"/>
      <c r="J247" s="62"/>
      <c r="K247" s="62"/>
      <c r="L247" s="62"/>
    </row>
    <row r="248" spans="2:12" x14ac:dyDescent="0.35">
      <c r="B248" s="34" t="s">
        <v>29</v>
      </c>
    </row>
    <row r="249" spans="2:12" ht="20.149999999999999" customHeight="1" x14ac:dyDescent="0.35"/>
    <row r="250" spans="2:12" x14ac:dyDescent="0.35">
      <c r="B250" s="2" t="s">
        <v>450</v>
      </c>
      <c r="E250" s="774"/>
    </row>
    <row r="251" spans="2:12" x14ac:dyDescent="0.35">
      <c r="B251" s="118" t="s">
        <v>149</v>
      </c>
    </row>
    <row r="252" spans="2:12" x14ac:dyDescent="0.35">
      <c r="B252" s="144"/>
      <c r="C252" s="968" t="s">
        <v>105</v>
      </c>
      <c r="D252" s="968"/>
      <c r="E252" s="968"/>
      <c r="F252" s="968"/>
      <c r="G252" s="968" t="s">
        <v>24</v>
      </c>
      <c r="H252" s="968"/>
    </row>
    <row r="253" spans="2:12" x14ac:dyDescent="0.35">
      <c r="B253" s="15"/>
      <c r="C253" s="970" t="s">
        <v>49</v>
      </c>
      <c r="D253" s="970"/>
      <c r="E253" s="970" t="s">
        <v>50</v>
      </c>
      <c r="F253" s="970"/>
      <c r="G253" s="970" t="s">
        <v>49</v>
      </c>
      <c r="H253" s="970" t="s">
        <v>50</v>
      </c>
    </row>
    <row r="254" spans="2:12" x14ac:dyDescent="0.35">
      <c r="B254" s="114"/>
      <c r="C254" s="153" t="s">
        <v>94</v>
      </c>
      <c r="D254" s="153" t="s">
        <v>9</v>
      </c>
      <c r="E254" s="153" t="s">
        <v>71</v>
      </c>
      <c r="F254" s="153" t="s">
        <v>9</v>
      </c>
      <c r="G254" s="975"/>
      <c r="H254" s="975"/>
    </row>
    <row r="255" spans="2:12" x14ac:dyDescent="0.35">
      <c r="B255" s="658" t="s">
        <v>72</v>
      </c>
      <c r="C255" s="806">
        <v>68232</v>
      </c>
      <c r="D255" s="800">
        <v>7.28948658861386</v>
      </c>
      <c r="E255" s="806">
        <v>9791159</v>
      </c>
      <c r="F255" s="800">
        <v>16.1293303196307</v>
      </c>
      <c r="G255" s="806">
        <v>936033</v>
      </c>
      <c r="H255" s="806">
        <v>60704064</v>
      </c>
    </row>
    <row r="256" spans="2:12" x14ac:dyDescent="0.35">
      <c r="B256" s="558" t="s">
        <v>73</v>
      </c>
      <c r="C256" s="807">
        <v>51810</v>
      </c>
      <c r="D256" s="801">
        <v>6.9063056530131304</v>
      </c>
      <c r="E256" s="807">
        <v>3143007</v>
      </c>
      <c r="F256" s="801">
        <v>14.723756613612901</v>
      </c>
      <c r="G256" s="807">
        <v>750184</v>
      </c>
      <c r="H256" s="807">
        <v>21346502</v>
      </c>
    </row>
    <row r="257" spans="2:12" x14ac:dyDescent="0.35">
      <c r="B257" s="578" t="s">
        <v>74</v>
      </c>
      <c r="C257" s="807">
        <v>14806</v>
      </c>
      <c r="D257" s="801">
        <v>11.1470818526772</v>
      </c>
      <c r="E257" s="807">
        <v>1712838</v>
      </c>
      <c r="F257" s="801">
        <v>17.786383708000699</v>
      </c>
      <c r="G257" s="807">
        <v>132824</v>
      </c>
      <c r="H257" s="807">
        <v>9630052</v>
      </c>
    </row>
    <row r="258" spans="2:12" x14ac:dyDescent="0.35">
      <c r="B258" s="658" t="s">
        <v>383</v>
      </c>
      <c r="C258" s="808">
        <v>20949</v>
      </c>
      <c r="D258" s="800">
        <v>14.7494930719838</v>
      </c>
      <c r="E258" s="808">
        <v>7931229</v>
      </c>
      <c r="F258" s="800">
        <v>23.645362008655901</v>
      </c>
      <c r="G258" s="808">
        <v>142032</v>
      </c>
      <c r="H258" s="808">
        <v>33542430</v>
      </c>
    </row>
    <row r="259" spans="2:12" x14ac:dyDescent="0.35">
      <c r="B259" s="658" t="s">
        <v>384</v>
      </c>
      <c r="C259" s="808">
        <v>399689</v>
      </c>
      <c r="D259" s="800">
        <v>17.8090242596152</v>
      </c>
      <c r="E259" s="808">
        <v>48709122</v>
      </c>
      <c r="F259" s="800">
        <v>23.906973565100401</v>
      </c>
      <c r="G259" s="808">
        <v>2244306</v>
      </c>
      <c r="H259" s="808">
        <v>203744409</v>
      </c>
    </row>
    <row r="260" spans="2:12" x14ac:dyDescent="0.35">
      <c r="B260" s="558" t="s">
        <v>399</v>
      </c>
      <c r="C260" s="807">
        <v>10862</v>
      </c>
      <c r="D260" s="801">
        <v>4.0541347546319102</v>
      </c>
      <c r="E260" s="807">
        <v>4927256</v>
      </c>
      <c r="F260" s="801">
        <v>6.6821859276760103</v>
      </c>
      <c r="G260" s="807">
        <v>267924</v>
      </c>
      <c r="H260" s="807">
        <v>73737188</v>
      </c>
    </row>
    <row r="261" spans="2:12" s="541" customFormat="1" x14ac:dyDescent="0.35">
      <c r="B261" s="558" t="s">
        <v>400</v>
      </c>
      <c r="C261" s="807">
        <v>10254</v>
      </c>
      <c r="D261" s="801">
        <v>23.0437323025754</v>
      </c>
      <c r="E261" s="807">
        <v>1110110</v>
      </c>
      <c r="F261" s="801">
        <v>24.981130988520199</v>
      </c>
      <c r="G261" s="807">
        <v>44498</v>
      </c>
      <c r="H261" s="807">
        <v>4443794</v>
      </c>
    </row>
    <row r="262" spans="2:12" x14ac:dyDescent="0.35">
      <c r="B262" s="558" t="s">
        <v>401</v>
      </c>
      <c r="C262" s="807">
        <v>97789</v>
      </c>
      <c r="D262" s="801">
        <v>24.3018037048266</v>
      </c>
      <c r="E262" s="807">
        <v>8075151</v>
      </c>
      <c r="F262" s="801">
        <v>38.459068481151398</v>
      </c>
      <c r="G262" s="807">
        <v>402394</v>
      </c>
      <c r="H262" s="807">
        <v>20996741</v>
      </c>
    </row>
    <row r="263" spans="2:12" x14ac:dyDescent="0.35">
      <c r="B263" s="558" t="s">
        <v>402</v>
      </c>
      <c r="C263" s="807">
        <v>280784</v>
      </c>
      <c r="D263" s="801">
        <v>18.358014763090999</v>
      </c>
      <c r="E263" s="807">
        <v>34596605</v>
      </c>
      <c r="F263" s="801">
        <v>33.085685626490999</v>
      </c>
      <c r="G263" s="807">
        <v>1529490</v>
      </c>
      <c r="H263" s="807">
        <v>104566686</v>
      </c>
    </row>
    <row r="264" spans="2:12" s="541" customFormat="1" x14ac:dyDescent="0.35">
      <c r="B264" s="578" t="s">
        <v>385</v>
      </c>
      <c r="C264" s="807">
        <v>75707</v>
      </c>
      <c r="D264" s="801">
        <v>7.4723341926874598</v>
      </c>
      <c r="E264" s="807">
        <v>4186667</v>
      </c>
      <c r="F264" s="801">
        <v>7.8884924251825197</v>
      </c>
      <c r="G264" s="807">
        <v>1013164</v>
      </c>
      <c r="H264" s="807">
        <v>53073094</v>
      </c>
    </row>
    <row r="265" spans="2:12" s="541" customFormat="1" x14ac:dyDescent="0.35">
      <c r="B265" s="578" t="s">
        <v>414</v>
      </c>
      <c r="C265" s="807">
        <v>134338</v>
      </c>
      <c r="D265" s="801">
        <v>100</v>
      </c>
      <c r="E265" s="807">
        <v>20595974</v>
      </c>
      <c r="F265" s="801">
        <v>100</v>
      </c>
      <c r="G265" s="807">
        <v>134338</v>
      </c>
      <c r="H265" s="807">
        <v>20595974</v>
      </c>
    </row>
    <row r="266" spans="2:12" s="541" customFormat="1" x14ac:dyDescent="0.35">
      <c r="B266" s="578" t="s">
        <v>403</v>
      </c>
      <c r="C266" s="807">
        <v>2880</v>
      </c>
      <c r="D266" s="801">
        <v>3.1073324414138401</v>
      </c>
      <c r="E266" s="807">
        <v>152110</v>
      </c>
      <c r="F266" s="801">
        <v>3.37067049108837</v>
      </c>
      <c r="G266" s="807">
        <v>92684</v>
      </c>
      <c r="H266" s="807">
        <v>4512752</v>
      </c>
    </row>
    <row r="267" spans="2:12" s="541" customFormat="1" x14ac:dyDescent="0.35">
      <c r="B267" s="578" t="s">
        <v>404</v>
      </c>
      <c r="C267" s="807">
        <v>67859</v>
      </c>
      <c r="D267" s="801">
        <v>23.455949451096402</v>
      </c>
      <c r="E267" s="807">
        <v>9661854</v>
      </c>
      <c r="F267" s="801">
        <v>36.618923893720002</v>
      </c>
      <c r="G267" s="807">
        <v>289304</v>
      </c>
      <c r="H267" s="807">
        <v>26384866</v>
      </c>
    </row>
    <row r="268" spans="2:12" x14ac:dyDescent="0.35">
      <c r="B268" s="662" t="s">
        <v>80</v>
      </c>
      <c r="C268" s="933">
        <v>1899</v>
      </c>
      <c r="D268" s="934">
        <v>1.89288597829012</v>
      </c>
      <c r="E268" s="933">
        <v>840772</v>
      </c>
      <c r="F268" s="934">
        <v>2.0982399303464998</v>
      </c>
      <c r="G268" s="933">
        <v>100323</v>
      </c>
      <c r="H268" s="933">
        <v>40070346</v>
      </c>
    </row>
    <row r="269" spans="2:12" x14ac:dyDescent="0.35">
      <c r="B269" s="28" t="s">
        <v>24</v>
      </c>
      <c r="C269" s="839">
        <v>490769</v>
      </c>
      <c r="D269" s="205">
        <v>14.338675908509501</v>
      </c>
      <c r="E269" s="839">
        <v>67272282</v>
      </c>
      <c r="F269" s="205">
        <v>19.8994360338531</v>
      </c>
      <c r="G269" s="839">
        <v>3422694</v>
      </c>
      <c r="H269" s="839">
        <v>338061249</v>
      </c>
    </row>
    <row r="270" spans="2:12" s="541" customFormat="1" x14ac:dyDescent="0.35">
      <c r="B270" s="706" t="s">
        <v>415</v>
      </c>
      <c r="C270" s="39"/>
      <c r="D270" s="706"/>
      <c r="E270" s="706"/>
      <c r="F270" s="706"/>
      <c r="I270" s="62"/>
      <c r="J270" s="62"/>
      <c r="K270" s="62"/>
      <c r="L270" s="62"/>
    </row>
    <row r="271" spans="2:12" x14ac:dyDescent="0.35">
      <c r="B271" s="34" t="s">
        <v>29</v>
      </c>
    </row>
  </sheetData>
  <mergeCells count="87">
    <mergeCell ref="Q27:R27"/>
    <mergeCell ref="Q49:R49"/>
    <mergeCell ref="L86:N86"/>
    <mergeCell ref="L125:N125"/>
    <mergeCell ref="O109:P109"/>
    <mergeCell ref="M27:N27"/>
    <mergeCell ref="R47:S47"/>
    <mergeCell ref="O27:P27"/>
    <mergeCell ref="O49:P49"/>
    <mergeCell ref="L111:N111"/>
    <mergeCell ref="Q2:R2"/>
    <mergeCell ref="C4:D4"/>
    <mergeCell ref="E4:F4"/>
    <mergeCell ref="G4:H4"/>
    <mergeCell ref="I4:J4"/>
    <mergeCell ref="K4:L4"/>
    <mergeCell ref="M4:N4"/>
    <mergeCell ref="O4:P4"/>
    <mergeCell ref="Q4:R4"/>
    <mergeCell ref="C27:D27"/>
    <mergeCell ref="E27:F27"/>
    <mergeCell ref="G27:H27"/>
    <mergeCell ref="I27:J27"/>
    <mergeCell ref="K27:L27"/>
    <mergeCell ref="I86:K86"/>
    <mergeCell ref="C72:E72"/>
    <mergeCell ref="F72:H72"/>
    <mergeCell ref="I72:K72"/>
    <mergeCell ref="C49:D49"/>
    <mergeCell ref="E49:F49"/>
    <mergeCell ref="G49:H49"/>
    <mergeCell ref="I49:J49"/>
    <mergeCell ref="K49:L49"/>
    <mergeCell ref="L72:N72"/>
    <mergeCell ref="M49:N49"/>
    <mergeCell ref="L161:N161"/>
    <mergeCell ref="C184:F184"/>
    <mergeCell ref="G184:J184"/>
    <mergeCell ref="K185:L185"/>
    <mergeCell ref="M185:N185"/>
    <mergeCell ref="I161:K161"/>
    <mergeCell ref="C161:E161"/>
    <mergeCell ref="F161:H161"/>
    <mergeCell ref="C125:E125"/>
    <mergeCell ref="F125:H125"/>
    <mergeCell ref="C147:E147"/>
    <mergeCell ref="F147:H147"/>
    <mergeCell ref="I147:K147"/>
    <mergeCell ref="I125:K125"/>
    <mergeCell ref="C111:E111"/>
    <mergeCell ref="F111:H111"/>
    <mergeCell ref="I111:K111"/>
    <mergeCell ref="R228:S228"/>
    <mergeCell ref="C231:D231"/>
    <mergeCell ref="E231:F231"/>
    <mergeCell ref="G231:H231"/>
    <mergeCell ref="I231:J231"/>
    <mergeCell ref="C230:F230"/>
    <mergeCell ref="G230:J230"/>
    <mergeCell ref="G208:H208"/>
    <mergeCell ref="I208:J208"/>
    <mergeCell ref="K208:K209"/>
    <mergeCell ref="L208:L209"/>
    <mergeCell ref="C208:D208"/>
    <mergeCell ref="E208:F208"/>
    <mergeCell ref="C253:D253"/>
    <mergeCell ref="E253:F253"/>
    <mergeCell ref="G253:G254"/>
    <mergeCell ref="H253:H254"/>
    <mergeCell ref="C252:F252"/>
    <mergeCell ref="G252:H252"/>
    <mergeCell ref="C207:F207"/>
    <mergeCell ref="E185:F185"/>
    <mergeCell ref="R84:S84"/>
    <mergeCell ref="R145:S145"/>
    <mergeCell ref="L147:N147"/>
    <mergeCell ref="R182:S182"/>
    <mergeCell ref="K184:N184"/>
    <mergeCell ref="G185:H185"/>
    <mergeCell ref="I185:J185"/>
    <mergeCell ref="C86:E86"/>
    <mergeCell ref="F86:H86"/>
    <mergeCell ref="G107:H107"/>
    <mergeCell ref="G207:J207"/>
    <mergeCell ref="K207:L207"/>
    <mergeCell ref="C185:D185"/>
    <mergeCell ref="O205:P205"/>
  </mergeCells>
  <hyperlinks>
    <hyperlink ref="Q2:R2" location="SOMMAIRE!A1" display="Retour sommaire ~" xr:uid="{00000000-0004-0000-0400-000000000000}"/>
    <hyperlink ref="R47:S47" location="SOMMAIRE!A1" display="Retour sommaire ~" xr:uid="{00000000-0004-0000-0400-000001000000}"/>
    <hyperlink ref="R84:S84" location="SOMMAIRE!A1" display="Retour sommaire ~" xr:uid="{00000000-0004-0000-0400-000002000000}"/>
    <hyperlink ref="O109:P109" location="SOMMAIRE!A1" display="Retour sommaire ~" xr:uid="{00000000-0004-0000-0400-000003000000}"/>
    <hyperlink ref="R145:S145" location="SOMMAIRE!A1" display="Retour sommaire ~" xr:uid="{00000000-0004-0000-0400-000004000000}"/>
    <hyperlink ref="R182:S182" location="SOMMAIRE!A1" display="Retour sommaire ~" xr:uid="{00000000-0004-0000-0400-000005000000}"/>
    <hyperlink ref="G107:H107" location="Carte_émission!A236" display="} Tableau 10" xr:uid="{00000000-0004-0000-0400-000006000000}"/>
  </hyperlinks>
  <pageMargins left="0.70866141732283472" right="0.70866141732283472" top="0.74803149606299213" bottom="0.74803149606299213" header="0.31496062992125984" footer="0.31496062992125984"/>
  <pageSetup paperSize="9" scale="40" orientation="portrait" r:id="rId1"/>
  <headerFooter>
    <oddHeader>&amp;R&amp;"Calibri"&amp;10&amp;K000000 BDF-RESTREINT&amp;1#_x000D_</oddHeader>
    <oddFooter>&amp;L&amp;"Arial,Normal"&amp;K002060BANQUE DE FRANCE&amp;C&amp;"Arial,Normal"&amp;K002060Rapport annuel de l'Observatoire de la sécurité des moyens de paiement - 2023&amp;R&amp;"Arial,Normal"&amp;K553CD4Septembre 2024 | Page &amp;P/&amp;N</oddFooter>
  </headerFooter>
  <rowBreaks count="2" manualBreakCount="2">
    <brk id="108" max="16383" man="1"/>
    <brk id="20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B9D4ED"/>
  </sheetPr>
  <dimension ref="A1:S59"/>
  <sheetViews>
    <sheetView showGridLines="0" topLeftCell="A35" zoomScaleNormal="100" workbookViewId="0">
      <selection activeCell="R22" sqref="R22:S22"/>
    </sheetView>
  </sheetViews>
  <sheetFormatPr baseColWidth="10" defaultRowHeight="14.5" x14ac:dyDescent="0.35"/>
  <cols>
    <col min="1" max="1" width="1.7265625" customWidth="1"/>
    <col min="2" max="2" width="28.7265625" customWidth="1"/>
    <col min="3" max="11" width="11.26953125" customWidth="1"/>
    <col min="12" max="12" width="19.7265625" customWidth="1"/>
    <col min="13" max="15" width="11.26953125" customWidth="1"/>
    <col min="17" max="17" width="9.54296875" bestFit="1" customWidth="1"/>
  </cols>
  <sheetData>
    <row r="1" spans="2:14" ht="24" customHeight="1" x14ac:dyDescent="0.35">
      <c r="B1" s="592" t="s">
        <v>154</v>
      </c>
      <c r="G1" s="39"/>
      <c r="H1" s="39"/>
      <c r="I1" s="39"/>
      <c r="J1" s="39"/>
      <c r="K1" s="39"/>
      <c r="L1" s="39"/>
    </row>
    <row r="2" spans="2:14" x14ac:dyDescent="0.35">
      <c r="B2" s="2" t="s">
        <v>155</v>
      </c>
      <c r="C2" s="69"/>
      <c r="M2" s="954" t="s">
        <v>2</v>
      </c>
      <c r="N2" s="954"/>
    </row>
    <row r="3" spans="2:14" x14ac:dyDescent="0.35">
      <c r="B3" s="611" t="s">
        <v>359</v>
      </c>
      <c r="C3" s="612"/>
      <c r="D3" s="612"/>
      <c r="E3" s="612"/>
      <c r="F3" s="612"/>
      <c r="G3" s="196"/>
      <c r="H3" s="196"/>
      <c r="I3" s="196"/>
      <c r="J3" s="196"/>
    </row>
    <row r="4" spans="2:14" x14ac:dyDescent="0.35">
      <c r="B4" s="197"/>
      <c r="C4" s="198">
        <v>2017</v>
      </c>
      <c r="D4" s="198">
        <v>2018</v>
      </c>
      <c r="E4" s="198">
        <v>2019</v>
      </c>
      <c r="F4" s="198">
        <v>2020</v>
      </c>
      <c r="G4" s="198">
        <v>2021</v>
      </c>
      <c r="H4" s="198">
        <v>2022</v>
      </c>
      <c r="I4" s="845">
        <v>2023</v>
      </c>
      <c r="J4" s="845">
        <v>2024</v>
      </c>
    </row>
    <row r="5" spans="2:14" x14ac:dyDescent="0.35">
      <c r="B5" s="200" t="s">
        <v>49</v>
      </c>
      <c r="C5" s="201">
        <v>1926.78</v>
      </c>
      <c r="D5" s="201">
        <v>1746.88</v>
      </c>
      <c r="E5" s="201">
        <v>1586.53</v>
      </c>
      <c r="F5" s="201">
        <v>1175.54</v>
      </c>
      <c r="G5" s="201">
        <v>1105.8170439999999</v>
      </c>
      <c r="H5" s="201">
        <v>1007.981264</v>
      </c>
      <c r="I5" s="846">
        <v>891.49915199999998</v>
      </c>
      <c r="J5" s="846">
        <v>783.83252100000004</v>
      </c>
    </row>
    <row r="6" spans="2:14" x14ac:dyDescent="0.35">
      <c r="B6" s="610" t="s">
        <v>71</v>
      </c>
      <c r="C6" s="204">
        <v>1002.0150600000001</v>
      </c>
      <c r="D6" s="204">
        <v>891.05246</v>
      </c>
      <c r="E6" s="204">
        <v>814.53134999999997</v>
      </c>
      <c r="F6" s="204">
        <v>614.17699000000005</v>
      </c>
      <c r="G6" s="204">
        <v>588.60078520509001</v>
      </c>
      <c r="H6" s="204">
        <v>539.80174723189998</v>
      </c>
      <c r="I6" s="847">
        <v>467.25343831339001</v>
      </c>
      <c r="J6" s="847">
        <v>392.22771194260002</v>
      </c>
    </row>
    <row r="7" spans="2:14" x14ac:dyDescent="0.35">
      <c r="B7" s="28" t="s">
        <v>6</v>
      </c>
      <c r="C7" s="205">
        <v>520.04642979478717</v>
      </c>
      <c r="D7" s="205">
        <v>510.08223804726134</v>
      </c>
      <c r="E7" s="205">
        <v>513.40431633817195</v>
      </c>
      <c r="F7" s="205">
        <v>522.46371029484328</v>
      </c>
      <c r="G7" s="205">
        <v>532.27682499446985</v>
      </c>
      <c r="H7" s="205">
        <v>535.52756039312703</v>
      </c>
      <c r="I7" s="205">
        <v>524.121012639382</v>
      </c>
      <c r="J7" s="205">
        <v>500.39734437428399</v>
      </c>
    </row>
    <row r="8" spans="2:14" x14ac:dyDescent="0.35">
      <c r="B8" s="34" t="s">
        <v>29</v>
      </c>
      <c r="C8" s="206"/>
      <c r="D8" s="207"/>
      <c r="E8" s="207"/>
      <c r="F8" s="207"/>
      <c r="G8" s="207"/>
      <c r="H8" s="207"/>
    </row>
    <row r="9" spans="2:14" ht="20.149999999999999" customHeight="1" x14ac:dyDescent="0.35">
      <c r="B9" s="34"/>
      <c r="C9" s="206"/>
      <c r="D9" s="207"/>
      <c r="E9" s="207"/>
      <c r="F9" s="207"/>
      <c r="G9" s="207"/>
      <c r="H9" s="207"/>
    </row>
    <row r="10" spans="2:14" x14ac:dyDescent="0.35">
      <c r="B10" s="2" t="s">
        <v>157</v>
      </c>
      <c r="I10" s="39"/>
      <c r="J10" s="39"/>
      <c r="K10" s="39"/>
      <c r="L10" s="39"/>
    </row>
    <row r="11" spans="2:14" x14ac:dyDescent="0.35">
      <c r="B11" s="118" t="s">
        <v>158</v>
      </c>
    </row>
    <row r="12" spans="2:14" x14ac:dyDescent="0.35">
      <c r="B12" s="197"/>
      <c r="C12" s="198">
        <v>2017</v>
      </c>
      <c r="D12" s="198">
        <v>2018</v>
      </c>
      <c r="E12" s="198">
        <v>2019</v>
      </c>
      <c r="F12" s="198">
        <v>2020</v>
      </c>
      <c r="G12" s="198">
        <v>2021</v>
      </c>
      <c r="H12" s="198">
        <v>2022</v>
      </c>
      <c r="I12" s="848">
        <v>2023</v>
      </c>
      <c r="J12" s="848">
        <v>2024</v>
      </c>
    </row>
    <row r="13" spans="2:14" x14ac:dyDescent="0.35">
      <c r="B13" s="658" t="s">
        <v>159</v>
      </c>
      <c r="C13" s="691">
        <v>1926.781702</v>
      </c>
      <c r="D13" s="691">
        <v>1746.8829699999999</v>
      </c>
      <c r="E13" s="691">
        <v>1586.526351</v>
      </c>
      <c r="F13" s="691">
        <v>1175.5359570000001</v>
      </c>
      <c r="G13" s="691">
        <v>1105.8170439999999</v>
      </c>
      <c r="H13" s="691">
        <v>1007.981264</v>
      </c>
      <c r="I13" s="793">
        <v>891.49915199999998</v>
      </c>
      <c r="J13" s="793">
        <v>783.83246199999996</v>
      </c>
    </row>
    <row r="14" spans="2:14" x14ac:dyDescent="0.35">
      <c r="B14" s="17" t="s">
        <v>160</v>
      </c>
      <c r="C14" s="209">
        <v>0.80725800000000003</v>
      </c>
      <c r="D14" s="209">
        <v>1.3403020000000001</v>
      </c>
      <c r="E14" s="209">
        <v>1.0777669999999999</v>
      </c>
      <c r="F14" s="209">
        <v>0.76860300000000004</v>
      </c>
      <c r="G14" s="209">
        <v>1.161151</v>
      </c>
      <c r="H14" s="209">
        <v>0.35391600000000001</v>
      </c>
      <c r="I14" s="849">
        <v>4.7300000000000002E-2</v>
      </c>
      <c r="J14" s="849">
        <v>3.9822000000000003E-2</v>
      </c>
    </row>
    <row r="15" spans="2:14" x14ac:dyDescent="0.35">
      <c r="B15" s="17" t="s">
        <v>161</v>
      </c>
      <c r="C15" s="87">
        <v>17.975795999999999</v>
      </c>
      <c r="D15" s="87">
        <v>17.317951000000001</v>
      </c>
      <c r="E15" s="87">
        <v>15.916093</v>
      </c>
      <c r="F15" s="87">
        <v>11.785653999999999</v>
      </c>
      <c r="G15" s="87">
        <v>10.475329</v>
      </c>
      <c r="H15" s="87">
        <v>9.7088359999999998</v>
      </c>
      <c r="I15" s="770">
        <v>8.7921359999999993</v>
      </c>
      <c r="J15" s="770">
        <v>7.2148529999999997</v>
      </c>
    </row>
    <row r="16" spans="2:14" x14ac:dyDescent="0.35">
      <c r="B16" s="658" t="s">
        <v>162</v>
      </c>
      <c r="C16" s="692">
        <v>1903.11429</v>
      </c>
      <c r="D16" s="692">
        <v>1764.6767130000001</v>
      </c>
      <c r="E16" s="692">
        <v>1578.669103</v>
      </c>
      <c r="F16" s="692">
        <v>1171.5781079999999</v>
      </c>
      <c r="G16" s="692">
        <v>1076.692683</v>
      </c>
      <c r="H16" s="692">
        <v>1003.649996</v>
      </c>
      <c r="I16" s="832">
        <v>876.74967800000002</v>
      </c>
      <c r="J16" s="832">
        <v>775.78855699999997</v>
      </c>
    </row>
    <row r="17" spans="2:19" x14ac:dyDescent="0.35">
      <c r="B17" s="17" t="s">
        <v>163</v>
      </c>
      <c r="C17" s="209">
        <v>0.197578</v>
      </c>
      <c r="D17" s="209">
        <v>0.12726199999999999</v>
      </c>
      <c r="E17" s="209">
        <v>6.0935000000000003E-2</v>
      </c>
      <c r="F17" s="209">
        <v>4.1127999999999998E-2</v>
      </c>
      <c r="G17" s="209">
        <v>4.2028999999999997E-2</v>
      </c>
      <c r="H17" s="209">
        <v>5.8844E-2</v>
      </c>
      <c r="I17" s="849">
        <v>2.6363000000000001E-2</v>
      </c>
      <c r="J17" s="849">
        <v>2.052E-2</v>
      </c>
    </row>
    <row r="18" spans="2:19" x14ac:dyDescent="0.35">
      <c r="B18" s="211" t="s">
        <v>164</v>
      </c>
      <c r="C18" s="212" t="s">
        <v>34</v>
      </c>
      <c r="D18" s="213">
        <v>4.0916829999999997</v>
      </c>
      <c r="E18" s="213">
        <v>3.8418920000000001</v>
      </c>
      <c r="F18" s="213">
        <v>2.9205169999999998</v>
      </c>
      <c r="G18" s="213">
        <v>2.819995</v>
      </c>
      <c r="H18" s="213">
        <v>2.451981</v>
      </c>
      <c r="I18" s="850">
        <v>2.0816949999999999</v>
      </c>
      <c r="J18" s="850">
        <v>1.81918</v>
      </c>
      <c r="K18" s="39"/>
      <c r="L18" s="39"/>
    </row>
    <row r="19" spans="2:19" x14ac:dyDescent="0.35">
      <c r="B19" s="706" t="s">
        <v>387</v>
      </c>
      <c r="C19" s="214"/>
      <c r="D19" s="215"/>
      <c r="E19" s="216"/>
      <c r="F19" s="216"/>
      <c r="G19" s="216"/>
      <c r="H19" s="216"/>
      <c r="I19" s="217"/>
      <c r="J19" s="39"/>
      <c r="K19" s="39"/>
      <c r="L19" s="39"/>
    </row>
    <row r="20" spans="2:19" x14ac:dyDescent="0.35">
      <c r="B20" s="34" t="s">
        <v>29</v>
      </c>
      <c r="C20" s="218"/>
      <c r="I20" s="39"/>
      <c r="J20" s="219"/>
      <c r="K20" s="39"/>
      <c r="L20" s="39"/>
    </row>
    <row r="21" spans="2:19" ht="20.149999999999999" customHeight="1" x14ac:dyDescent="0.35"/>
    <row r="22" spans="2:19" x14ac:dyDescent="0.35">
      <c r="B22" s="2" t="s">
        <v>165</v>
      </c>
      <c r="I22" s="39"/>
      <c r="J22" s="39"/>
      <c r="K22" s="39"/>
      <c r="L22" s="39"/>
      <c r="R22" s="972"/>
      <c r="S22" s="972"/>
    </row>
    <row r="23" spans="2:19" x14ac:dyDescent="0.35">
      <c r="B23" s="118" t="s">
        <v>166</v>
      </c>
      <c r="I23" s="39"/>
      <c r="J23" s="39"/>
      <c r="K23" s="39"/>
      <c r="L23" s="39"/>
    </row>
    <row r="24" spans="2:19" x14ac:dyDescent="0.35">
      <c r="B24" s="37" t="s">
        <v>167</v>
      </c>
      <c r="C24" s="54"/>
      <c r="D24" s="54"/>
      <c r="E24" s="54"/>
      <c r="F24" s="54"/>
      <c r="G24" s="54"/>
      <c r="H24" s="54"/>
      <c r="I24" s="54"/>
      <c r="J24" s="54"/>
      <c r="K24" s="54"/>
      <c r="L24" s="54"/>
      <c r="M24" s="54"/>
      <c r="N24" s="54"/>
      <c r="O24" s="54"/>
    </row>
    <row r="25" spans="2:19" x14ac:dyDescent="0.35">
      <c r="B25" s="197"/>
      <c r="C25" s="220">
        <v>2017</v>
      </c>
      <c r="D25" s="220">
        <v>2018</v>
      </c>
      <c r="E25" s="220">
        <v>2019</v>
      </c>
      <c r="F25" s="220">
        <v>2020</v>
      </c>
      <c r="G25" s="220">
        <v>2021</v>
      </c>
      <c r="H25" s="220">
        <v>2022</v>
      </c>
      <c r="I25" s="851">
        <v>2023</v>
      </c>
      <c r="J25" s="851">
        <v>2024</v>
      </c>
      <c r="K25" s="544"/>
      <c r="L25" s="187"/>
      <c r="M25" s="737"/>
    </row>
    <row r="26" spans="2:19" x14ac:dyDescent="0.35">
      <c r="B26" s="221" t="s">
        <v>49</v>
      </c>
      <c r="C26" s="104">
        <v>114906</v>
      </c>
      <c r="D26" s="104">
        <v>166421</v>
      </c>
      <c r="E26" s="104">
        <v>183488</v>
      </c>
      <c r="F26" s="104">
        <v>220685</v>
      </c>
      <c r="G26" s="104">
        <v>272970</v>
      </c>
      <c r="H26" s="104">
        <v>266216</v>
      </c>
      <c r="I26" s="825">
        <v>255857</v>
      </c>
      <c r="J26" s="825">
        <v>215576</v>
      </c>
      <c r="K26" s="737"/>
      <c r="L26" s="187"/>
      <c r="M26" s="737"/>
    </row>
    <row r="27" spans="2:19" x14ac:dyDescent="0.35">
      <c r="B27" s="222" t="s">
        <v>168</v>
      </c>
      <c r="C27" s="223">
        <v>5.9636284370815563E-2</v>
      </c>
      <c r="D27" s="223">
        <v>9.5267562740428649E-2</v>
      </c>
      <c r="E27" s="223">
        <v>0.11565365924375839</v>
      </c>
      <c r="F27" s="223">
        <v>0.18773074501931025</v>
      </c>
      <c r="G27" s="223">
        <v>0.24684182938999999</v>
      </c>
      <c r="H27" s="223">
        <v>0.264108083659777</v>
      </c>
      <c r="I27" s="852">
        <v>0.28699634702512899</v>
      </c>
      <c r="J27" s="852">
        <v>0.27502816029071298</v>
      </c>
      <c r="K27" s="737"/>
      <c r="L27" s="737"/>
      <c r="M27" s="737"/>
    </row>
    <row r="28" spans="2:19" x14ac:dyDescent="0.35">
      <c r="B28" s="221" t="s">
        <v>50</v>
      </c>
      <c r="C28" s="104">
        <v>296072847</v>
      </c>
      <c r="D28" s="104">
        <v>450108464</v>
      </c>
      <c r="E28" s="104">
        <v>539215175</v>
      </c>
      <c r="F28" s="104">
        <v>538059139</v>
      </c>
      <c r="G28" s="104">
        <v>625703441.82000005</v>
      </c>
      <c r="H28" s="104">
        <v>556796815.30999994</v>
      </c>
      <c r="I28" s="825">
        <v>588194101.30999994</v>
      </c>
      <c r="J28" s="825">
        <v>457332103.10000002</v>
      </c>
      <c r="K28" s="544"/>
      <c r="L28" s="187"/>
      <c r="M28" s="738"/>
    </row>
    <row r="29" spans="2:19" x14ac:dyDescent="0.35">
      <c r="B29" s="225" t="s">
        <v>169</v>
      </c>
      <c r="C29" s="226">
        <v>2.9547744222526953E-2</v>
      </c>
      <c r="D29" s="226">
        <v>5.0514249632395383E-2</v>
      </c>
      <c r="E29" s="226">
        <v>6.6199437873078804E-2</v>
      </c>
      <c r="F29" s="226">
        <v>8.7606528372220521E-2</v>
      </c>
      <c r="G29" s="226">
        <v>0.10624040376</v>
      </c>
      <c r="H29" s="226">
        <v>0.103148390712933</v>
      </c>
      <c r="I29" s="853">
        <v>0.125883311513589</v>
      </c>
      <c r="J29" s="853">
        <v>0.11659888934983199</v>
      </c>
      <c r="K29" s="737"/>
      <c r="L29" s="187"/>
      <c r="M29" s="739"/>
    </row>
    <row r="30" spans="2:19" x14ac:dyDescent="0.35">
      <c r="B30" s="28" t="s">
        <v>6</v>
      </c>
      <c r="C30" s="108">
        <v>2576.6526291055297</v>
      </c>
      <c r="D30" s="108">
        <v>2704.6374195564263</v>
      </c>
      <c r="E30" s="108">
        <v>2938.6944922828743</v>
      </c>
      <c r="F30" s="108">
        <v>2438.1319029385777</v>
      </c>
      <c r="G30" s="108">
        <v>2292.2058900000002</v>
      </c>
      <c r="H30" s="108">
        <v>2091.5227308275998</v>
      </c>
      <c r="I30" s="601">
        <v>2298.9173691163401</v>
      </c>
      <c r="J30" s="601">
        <v>2121.4425682821802</v>
      </c>
      <c r="K30" s="737"/>
      <c r="L30" s="737"/>
      <c r="M30" s="737"/>
    </row>
    <row r="31" spans="2:19" x14ac:dyDescent="0.35">
      <c r="B31" s="53"/>
      <c r="C31" s="54"/>
      <c r="D31" s="54"/>
      <c r="E31" s="54"/>
      <c r="F31" s="54"/>
      <c r="G31" s="54"/>
      <c r="H31" s="54"/>
      <c r="I31" s="54"/>
      <c r="J31" s="54"/>
      <c r="K31" s="54"/>
      <c r="L31" s="54"/>
      <c r="M31" s="54"/>
      <c r="N31" s="54"/>
      <c r="O31" s="54"/>
    </row>
    <row r="32" spans="2:19" x14ac:dyDescent="0.35">
      <c r="B32" s="37" t="s">
        <v>170</v>
      </c>
      <c r="C32" s="54"/>
      <c r="D32" s="54"/>
      <c r="E32" s="54"/>
      <c r="F32" s="54"/>
      <c r="G32" s="54"/>
      <c r="H32" s="54"/>
      <c r="I32" s="54"/>
      <c r="J32" s="54"/>
      <c r="K32" s="54"/>
      <c r="L32" s="54"/>
      <c r="M32" s="54"/>
      <c r="N32" s="54"/>
      <c r="O32" s="54"/>
    </row>
    <row r="33" spans="1:18" x14ac:dyDescent="0.35">
      <c r="B33" s="197"/>
      <c r="C33" s="220">
        <v>2017</v>
      </c>
      <c r="D33" s="220">
        <v>2018</v>
      </c>
      <c r="E33" s="220">
        <v>2019</v>
      </c>
      <c r="F33" s="220">
        <v>2020</v>
      </c>
      <c r="G33" s="220">
        <v>2021</v>
      </c>
      <c r="H33" s="220">
        <v>2022</v>
      </c>
      <c r="I33" s="851">
        <v>2023</v>
      </c>
      <c r="J33" s="851">
        <v>2024</v>
      </c>
      <c r="K33" s="544"/>
      <c r="L33" s="187"/>
      <c r="M33" s="738"/>
    </row>
    <row r="34" spans="1:18" x14ac:dyDescent="0.35">
      <c r="B34" s="221" t="s">
        <v>49</v>
      </c>
      <c r="C34" s="104" t="s">
        <v>34</v>
      </c>
      <c r="D34" s="104" t="s">
        <v>34</v>
      </c>
      <c r="E34" s="104" t="s">
        <v>34</v>
      </c>
      <c r="F34" s="104">
        <v>190001</v>
      </c>
      <c r="G34" s="104">
        <v>232277</v>
      </c>
      <c r="H34" s="104">
        <v>218122</v>
      </c>
      <c r="I34" s="825">
        <v>206197</v>
      </c>
      <c r="J34" s="825">
        <v>173366</v>
      </c>
      <c r="K34" s="737"/>
      <c r="L34" s="187"/>
      <c r="M34" s="738"/>
    </row>
    <row r="35" spans="1:18" x14ac:dyDescent="0.35">
      <c r="B35" s="222" t="s">
        <v>168</v>
      </c>
      <c r="C35" s="223"/>
      <c r="D35" s="223"/>
      <c r="E35" s="223"/>
      <c r="F35" s="223">
        <v>0.16162869830035559</v>
      </c>
      <c r="G35" s="223">
        <v>0.21005335503700001</v>
      </c>
      <c r="H35" s="223">
        <v>0.216394895213052</v>
      </c>
      <c r="I35" s="852">
        <v>0.23129242415701101</v>
      </c>
      <c r="J35" s="852">
        <v>0.22117736685419401</v>
      </c>
      <c r="K35" s="737"/>
      <c r="L35" s="737"/>
      <c r="M35" s="737"/>
    </row>
    <row r="36" spans="1:18" x14ac:dyDescent="0.35">
      <c r="B36" s="221" t="s">
        <v>50</v>
      </c>
      <c r="C36" s="104" t="s">
        <v>34</v>
      </c>
      <c r="D36" s="104" t="s">
        <v>34</v>
      </c>
      <c r="E36" s="104" t="s">
        <v>34</v>
      </c>
      <c r="F36" s="104">
        <v>401611189</v>
      </c>
      <c r="G36" s="104">
        <v>465021166.81999999</v>
      </c>
      <c r="H36" s="104">
        <v>395416195.58999997</v>
      </c>
      <c r="I36" s="825">
        <v>363929511.75</v>
      </c>
      <c r="J36" s="825">
        <v>270317624.81999999</v>
      </c>
      <c r="K36" s="544"/>
      <c r="L36" s="187"/>
      <c r="M36" s="740"/>
    </row>
    <row r="37" spans="1:18" x14ac:dyDescent="0.35">
      <c r="B37" s="225" t="s">
        <v>171</v>
      </c>
      <c r="C37" s="229"/>
      <c r="D37" s="229"/>
      <c r="E37" s="229"/>
      <c r="F37" s="226">
        <v>6.5390139249599702E-2</v>
      </c>
      <c r="G37" s="226">
        <v>7.9004615498000003E-2</v>
      </c>
      <c r="H37" s="226">
        <v>7.3252114802831197E-2</v>
      </c>
      <c r="I37" s="853">
        <v>7.7886962814794805E-2</v>
      </c>
      <c r="J37" s="853">
        <v>6.8918701775030802E-2</v>
      </c>
      <c r="K37" s="737"/>
      <c r="L37" s="187"/>
      <c r="M37" s="740"/>
    </row>
    <row r="38" spans="1:18" x14ac:dyDescent="0.35">
      <c r="B38" s="28" t="s">
        <v>6</v>
      </c>
      <c r="C38" s="230" t="s">
        <v>34</v>
      </c>
      <c r="D38" s="230" t="s">
        <v>34</v>
      </c>
      <c r="E38" s="230" t="s">
        <v>34</v>
      </c>
      <c r="F38" s="108">
        <v>2113.7319750948677</v>
      </c>
      <c r="G38" s="108">
        <v>2002.0111999999999</v>
      </c>
      <c r="H38" s="108">
        <v>1812.82124494549</v>
      </c>
      <c r="I38" s="601">
        <v>1764.96026494081</v>
      </c>
      <c r="J38" s="601">
        <v>1559.2309035220301</v>
      </c>
      <c r="K38" s="39"/>
      <c r="L38" s="39"/>
    </row>
    <row r="39" spans="1:18" ht="40.15" customHeight="1" x14ac:dyDescent="0.35">
      <c r="A39" s="39"/>
      <c r="B39" s="979" t="s">
        <v>389</v>
      </c>
      <c r="C39" s="979"/>
      <c r="D39" s="979"/>
      <c r="E39" s="979"/>
      <c r="F39" s="979"/>
      <c r="G39" s="979"/>
      <c r="H39" s="979"/>
      <c r="I39" s="979"/>
      <c r="J39" s="219"/>
      <c r="K39" s="39"/>
      <c r="L39" s="39"/>
    </row>
    <row r="40" spans="1:18" x14ac:dyDescent="0.35">
      <c r="B40" s="608" t="s">
        <v>29</v>
      </c>
      <c r="C40" s="39"/>
      <c r="D40" s="39"/>
      <c r="E40" s="39"/>
      <c r="F40" s="39"/>
      <c r="G40" s="39"/>
      <c r="I40" s="39"/>
      <c r="J40" s="219"/>
      <c r="K40" s="39"/>
      <c r="L40" s="39"/>
    </row>
    <row r="41" spans="1:18" ht="20.149999999999999" customHeight="1" x14ac:dyDescent="0.35">
      <c r="B41" s="608"/>
      <c r="C41" s="39"/>
      <c r="D41" s="39"/>
      <c r="E41" s="39"/>
      <c r="F41" s="39"/>
      <c r="G41" s="39"/>
      <c r="I41" s="39"/>
      <c r="J41" s="219"/>
      <c r="K41" s="39"/>
      <c r="L41" s="39"/>
    </row>
    <row r="42" spans="1:18" x14ac:dyDescent="0.35">
      <c r="B42" s="2" t="s">
        <v>173</v>
      </c>
      <c r="C42" s="218"/>
    </row>
    <row r="43" spans="1:18" x14ac:dyDescent="0.35">
      <c r="B43" s="118" t="s">
        <v>149</v>
      </c>
      <c r="C43" s="218"/>
    </row>
    <row r="44" spans="1:18" x14ac:dyDescent="0.35">
      <c r="B44" s="144"/>
      <c r="C44" s="977">
        <v>2017</v>
      </c>
      <c r="D44" s="977"/>
      <c r="E44" s="977">
        <v>2018</v>
      </c>
      <c r="F44" s="977"/>
      <c r="G44" s="977">
        <v>2019</v>
      </c>
      <c r="H44" s="977"/>
      <c r="I44" s="977">
        <v>2020</v>
      </c>
      <c r="J44" s="977"/>
      <c r="K44" s="977">
        <v>2021</v>
      </c>
      <c r="L44" s="977"/>
      <c r="M44" s="977">
        <v>2022</v>
      </c>
      <c r="N44" s="977"/>
      <c r="O44" s="978">
        <v>2023</v>
      </c>
      <c r="P44" s="978"/>
      <c r="Q44" s="978">
        <v>2024</v>
      </c>
      <c r="R44" s="978"/>
    </row>
    <row r="45" spans="1:18" ht="27.65" customHeight="1" x14ac:dyDescent="0.35">
      <c r="B45" s="114"/>
      <c r="C45" s="153" t="s">
        <v>174</v>
      </c>
      <c r="D45" s="233" t="s">
        <v>9</v>
      </c>
      <c r="E45" s="153" t="s">
        <v>174</v>
      </c>
      <c r="F45" s="233" t="s">
        <v>9</v>
      </c>
      <c r="G45" s="153" t="s">
        <v>174</v>
      </c>
      <c r="H45" s="233" t="s">
        <v>9</v>
      </c>
      <c r="I45" s="153" t="s">
        <v>174</v>
      </c>
      <c r="J45" s="233" t="s">
        <v>9</v>
      </c>
      <c r="K45" s="153" t="s">
        <v>174</v>
      </c>
      <c r="L45" s="233" t="s">
        <v>9</v>
      </c>
      <c r="M45" s="153" t="s">
        <v>174</v>
      </c>
      <c r="N45" s="233" t="s">
        <v>9</v>
      </c>
      <c r="O45" s="812" t="s">
        <v>174</v>
      </c>
      <c r="P45" s="854" t="s">
        <v>9</v>
      </c>
      <c r="Q45" s="812" t="s">
        <v>174</v>
      </c>
      <c r="R45" s="854" t="s">
        <v>9</v>
      </c>
    </row>
    <row r="46" spans="1:18" x14ac:dyDescent="0.35">
      <c r="B46" s="234" t="s">
        <v>175</v>
      </c>
      <c r="C46" s="235"/>
      <c r="D46" s="236"/>
      <c r="E46" s="235"/>
      <c r="F46" s="236"/>
      <c r="G46" s="235"/>
      <c r="H46" s="236"/>
      <c r="I46" s="235"/>
      <c r="J46" s="236"/>
      <c r="K46" s="235"/>
      <c r="L46" s="236"/>
      <c r="M46" s="235"/>
      <c r="N46" s="236"/>
      <c r="O46" s="855"/>
      <c r="P46" s="856"/>
      <c r="Q46" s="855"/>
      <c r="R46" s="856"/>
    </row>
    <row r="47" spans="1:18" x14ac:dyDescent="0.35">
      <c r="B47" s="222" t="s">
        <v>176</v>
      </c>
      <c r="C47" s="104">
        <v>89988</v>
      </c>
      <c r="D47" s="159">
        <v>78.314448331679813</v>
      </c>
      <c r="E47" s="104">
        <v>138358</v>
      </c>
      <c r="F47" s="159">
        <v>83.137344445712984</v>
      </c>
      <c r="G47" s="104">
        <v>154211</v>
      </c>
      <c r="H47" s="159">
        <v>84.044188175793508</v>
      </c>
      <c r="I47" s="104">
        <v>196754</v>
      </c>
      <c r="J47" s="159">
        <v>89.156036885153043</v>
      </c>
      <c r="K47" s="104">
        <v>244750</v>
      </c>
      <c r="L47" s="159">
        <v>89.662199999999999</v>
      </c>
      <c r="M47" s="104">
        <v>237854</v>
      </c>
      <c r="N47" s="649">
        <v>89.346245154310793</v>
      </c>
      <c r="O47" s="857">
        <v>225859</v>
      </c>
      <c r="P47" s="858">
        <v>88.2754820075276</v>
      </c>
      <c r="Q47" s="857">
        <v>192307</v>
      </c>
      <c r="R47" s="858">
        <v>89.206126841577898</v>
      </c>
    </row>
    <row r="48" spans="1:18" x14ac:dyDescent="0.35">
      <c r="B48" s="222" t="s">
        <v>177</v>
      </c>
      <c r="C48" s="104">
        <v>15738</v>
      </c>
      <c r="D48" s="159">
        <v>13.696412719962403</v>
      </c>
      <c r="E48" s="104">
        <v>17178</v>
      </c>
      <c r="F48" s="159">
        <v>10.322014649593502</v>
      </c>
      <c r="G48" s="104">
        <v>16459</v>
      </c>
      <c r="H48" s="159">
        <v>8.970068887338682</v>
      </c>
      <c r="I48" s="104">
        <v>13894</v>
      </c>
      <c r="J48" s="159">
        <v>6.2958515531186992</v>
      </c>
      <c r="K48" s="104">
        <v>18074</v>
      </c>
      <c r="L48" s="159">
        <v>6.6212999999999997</v>
      </c>
      <c r="M48" s="104">
        <v>18885</v>
      </c>
      <c r="N48" s="649">
        <v>7.0938636295339101</v>
      </c>
      <c r="O48" s="857">
        <v>20583</v>
      </c>
      <c r="P48" s="858">
        <v>8.0447281098426107</v>
      </c>
      <c r="Q48" s="857">
        <v>14260</v>
      </c>
      <c r="R48" s="858">
        <v>6.6148365309681996</v>
      </c>
    </row>
    <row r="49" spans="2:18" x14ac:dyDescent="0.35">
      <c r="B49" s="222" t="s">
        <v>178</v>
      </c>
      <c r="C49" s="104">
        <v>7234</v>
      </c>
      <c r="D49" s="159">
        <v>6.2955807355577598</v>
      </c>
      <c r="E49" s="104">
        <v>8092</v>
      </c>
      <c r="F49" s="159">
        <v>4.8623671291483648</v>
      </c>
      <c r="G49" s="104">
        <v>9574</v>
      </c>
      <c r="H49" s="159">
        <v>5.2177799093128705</v>
      </c>
      <c r="I49" s="104">
        <v>7207</v>
      </c>
      <c r="J49" s="159">
        <v>3.2657407617191923</v>
      </c>
      <c r="K49" s="104">
        <v>5119</v>
      </c>
      <c r="L49" s="159">
        <v>1.8753</v>
      </c>
      <c r="M49" s="104">
        <v>5969</v>
      </c>
      <c r="N49" s="649">
        <v>2.24216425759534</v>
      </c>
      <c r="O49" s="857">
        <v>5720</v>
      </c>
      <c r="P49" s="858">
        <v>2.2356238054850901</v>
      </c>
      <c r="Q49" s="857">
        <v>6249</v>
      </c>
      <c r="R49" s="858">
        <v>2.8987456859761802</v>
      </c>
    </row>
    <row r="50" spans="2:18" x14ac:dyDescent="0.35">
      <c r="B50" s="222" t="s">
        <v>179</v>
      </c>
      <c r="C50" s="104">
        <v>1946</v>
      </c>
      <c r="D50" s="159">
        <v>1.6935582128000277</v>
      </c>
      <c r="E50" s="104">
        <v>2793</v>
      </c>
      <c r="F50" s="159">
        <v>1.6782737755451538</v>
      </c>
      <c r="G50" s="104">
        <v>3244</v>
      </c>
      <c r="H50" s="159">
        <v>1.7679630275549356</v>
      </c>
      <c r="I50" s="104">
        <v>2830</v>
      </c>
      <c r="J50" s="159">
        <v>1.2823708000090628</v>
      </c>
      <c r="K50" s="104">
        <v>5026</v>
      </c>
      <c r="L50" s="159">
        <v>1.8411999999999999</v>
      </c>
      <c r="M50" s="104">
        <v>3508</v>
      </c>
      <c r="N50" s="649">
        <v>1.31772695855997</v>
      </c>
      <c r="O50" s="857">
        <v>3695</v>
      </c>
      <c r="P50" s="858">
        <v>1.4441660771446601</v>
      </c>
      <c r="Q50" s="857">
        <v>2760</v>
      </c>
      <c r="R50" s="858">
        <v>1.2802909414777199</v>
      </c>
    </row>
    <row r="51" spans="2:18" ht="15" customHeight="1" x14ac:dyDescent="0.35">
      <c r="B51" s="239" t="s">
        <v>180</v>
      </c>
      <c r="C51" s="240"/>
      <c r="D51" s="597"/>
      <c r="E51" s="242"/>
      <c r="F51" s="597"/>
      <c r="G51" s="242"/>
      <c r="H51" s="597"/>
      <c r="I51" s="242"/>
      <c r="J51" s="597"/>
      <c r="K51" s="242"/>
      <c r="L51" s="597"/>
      <c r="M51" s="243"/>
      <c r="N51" s="649"/>
      <c r="O51" s="859"/>
      <c r="P51" s="858"/>
      <c r="Q51" s="859"/>
      <c r="R51" s="858"/>
    </row>
    <row r="52" spans="2:18" x14ac:dyDescent="0.35">
      <c r="B52" s="222" t="s">
        <v>176</v>
      </c>
      <c r="C52" s="104">
        <v>130815653</v>
      </c>
      <c r="D52" s="159">
        <v>44.183603571049531</v>
      </c>
      <c r="E52" s="104">
        <v>252890727</v>
      </c>
      <c r="F52" s="159">
        <v>56.184397145662203</v>
      </c>
      <c r="G52" s="104">
        <v>296367562</v>
      </c>
      <c r="H52" s="159">
        <v>54.962763612874951</v>
      </c>
      <c r="I52" s="245">
        <v>365813764</v>
      </c>
      <c r="J52" s="159">
        <v>67.987649959793728</v>
      </c>
      <c r="K52" s="245">
        <v>398739224</v>
      </c>
      <c r="L52" s="159">
        <v>63.726599999999998</v>
      </c>
      <c r="M52" s="245">
        <v>375576574.51999998</v>
      </c>
      <c r="N52" s="13">
        <v>67.453075196002303</v>
      </c>
      <c r="O52" s="825">
        <v>385379003.43000001</v>
      </c>
      <c r="P52" s="860">
        <v>65.519018734071096</v>
      </c>
      <c r="Q52" s="825">
        <v>285010973.06999999</v>
      </c>
      <c r="R52" s="860">
        <v>62.320351258542601</v>
      </c>
    </row>
    <row r="53" spans="2:18" x14ac:dyDescent="0.35">
      <c r="B53" s="222" t="s">
        <v>177</v>
      </c>
      <c r="C53" s="104">
        <v>127157212</v>
      </c>
      <c r="D53" s="159">
        <v>42.94794787446348</v>
      </c>
      <c r="E53" s="104">
        <v>145737424</v>
      </c>
      <c r="F53" s="159">
        <v>32.37829004699632</v>
      </c>
      <c r="G53" s="104">
        <v>145881745</v>
      </c>
      <c r="H53" s="159">
        <v>27.054458361636431</v>
      </c>
      <c r="I53" s="104">
        <v>102801337</v>
      </c>
      <c r="J53" s="159">
        <v>19.105955005440396</v>
      </c>
      <c r="K53" s="104">
        <v>100395756</v>
      </c>
      <c r="L53" s="159">
        <v>16.045300000000001</v>
      </c>
      <c r="M53" s="245">
        <v>93152894.120000005</v>
      </c>
      <c r="N53" s="13">
        <v>16.730141329586601</v>
      </c>
      <c r="O53" s="825">
        <v>103932879.40000001</v>
      </c>
      <c r="P53" s="860">
        <v>17.6698268766255</v>
      </c>
      <c r="Q53" s="825">
        <v>89327981.969999999</v>
      </c>
      <c r="R53" s="860">
        <v>19.532410116083099</v>
      </c>
    </row>
    <row r="54" spans="2:18" x14ac:dyDescent="0.35">
      <c r="B54" s="222" t="s">
        <v>178</v>
      </c>
      <c r="C54" s="104">
        <v>28097173</v>
      </c>
      <c r="D54" s="159">
        <v>9.489952653442753</v>
      </c>
      <c r="E54" s="104">
        <v>36739051</v>
      </c>
      <c r="F54" s="159">
        <v>8.1622661954652767</v>
      </c>
      <c r="G54" s="104">
        <v>76511582</v>
      </c>
      <c r="H54" s="159">
        <v>14.189434115981619</v>
      </c>
      <c r="I54" s="104">
        <v>32340420</v>
      </c>
      <c r="J54" s="159">
        <v>6.0105697786502983</v>
      </c>
      <c r="K54" s="104">
        <v>33725041</v>
      </c>
      <c r="L54" s="159">
        <v>5.3898999999999999</v>
      </c>
      <c r="M54" s="245">
        <v>32648565.75</v>
      </c>
      <c r="N54" s="13">
        <v>5.8636408923823904</v>
      </c>
      <c r="O54" s="825">
        <v>29927137.120000001</v>
      </c>
      <c r="P54" s="860">
        <v>5.08796960958085</v>
      </c>
      <c r="Q54" s="825">
        <v>44088110.729999997</v>
      </c>
      <c r="R54" s="860">
        <v>9.6402833807535497</v>
      </c>
    </row>
    <row r="55" spans="2:18" x14ac:dyDescent="0.35">
      <c r="B55" s="248" t="s">
        <v>179</v>
      </c>
      <c r="C55" s="249">
        <v>10002809</v>
      </c>
      <c r="D55" s="432">
        <v>3.3784959010442455</v>
      </c>
      <c r="E55" s="249">
        <v>14741262</v>
      </c>
      <c r="F55" s="432">
        <v>3.2750466118761987</v>
      </c>
      <c r="G55" s="249">
        <v>20454286</v>
      </c>
      <c r="H55" s="432">
        <v>3.7933439095069978</v>
      </c>
      <c r="I55" s="249">
        <v>37103618</v>
      </c>
      <c r="J55" s="377">
        <v>6.8958252561155735</v>
      </c>
      <c r="K55" s="249">
        <v>92823421</v>
      </c>
      <c r="L55" s="377">
        <v>14.838200000000001</v>
      </c>
      <c r="M55" s="249">
        <v>55418780.920000002</v>
      </c>
      <c r="N55" s="650">
        <v>9.9531425820288302</v>
      </c>
      <c r="O55" s="861">
        <v>68955081.359999999</v>
      </c>
      <c r="P55" s="862">
        <v>11.723184779722599</v>
      </c>
      <c r="Q55" s="861">
        <v>38905037.329999998</v>
      </c>
      <c r="R55" s="862">
        <v>8.5069552446207908</v>
      </c>
    </row>
    <row r="56" spans="2:18" x14ac:dyDescent="0.35">
      <c r="B56" s="52" t="s">
        <v>181</v>
      </c>
      <c r="C56" s="214"/>
      <c r="D56" s="215"/>
      <c r="E56" s="216"/>
      <c r="F56" s="216"/>
      <c r="G56" s="216"/>
      <c r="H56" s="216"/>
      <c r="I56" s="217"/>
      <c r="J56" s="39"/>
      <c r="K56" s="39"/>
      <c r="L56" s="39"/>
    </row>
    <row r="57" spans="2:18" x14ac:dyDescent="0.35">
      <c r="B57" s="34" t="s">
        <v>29</v>
      </c>
      <c r="C57" s="253"/>
      <c r="D57" s="39"/>
      <c r="E57" s="39"/>
      <c r="F57" s="39"/>
      <c r="G57" s="39"/>
      <c r="H57" s="39"/>
      <c r="I57" s="39"/>
      <c r="J57" s="39"/>
      <c r="K57" s="39"/>
      <c r="L57" s="254"/>
      <c r="M57" s="39"/>
    </row>
    <row r="59" spans="2:18" x14ac:dyDescent="0.35">
      <c r="B59" s="1"/>
      <c r="C59" s="39"/>
      <c r="D59" s="39"/>
      <c r="E59" s="39"/>
      <c r="F59" s="39"/>
      <c r="G59" s="39"/>
      <c r="H59" s="39"/>
      <c r="I59" s="39"/>
      <c r="J59" s="39"/>
      <c r="K59" s="39"/>
      <c r="L59" s="39"/>
      <c r="M59" s="39"/>
      <c r="N59" s="39"/>
      <c r="O59" s="39"/>
    </row>
  </sheetData>
  <mergeCells count="11">
    <mergeCell ref="R22:S22"/>
    <mergeCell ref="M2:N2"/>
    <mergeCell ref="C44:D44"/>
    <mergeCell ref="E44:F44"/>
    <mergeCell ref="G44:H44"/>
    <mergeCell ref="I44:J44"/>
    <mergeCell ref="K44:L44"/>
    <mergeCell ref="M44:N44"/>
    <mergeCell ref="O44:P44"/>
    <mergeCell ref="B39:I39"/>
    <mergeCell ref="Q44:R44"/>
  </mergeCells>
  <hyperlinks>
    <hyperlink ref="M2:N2" location="SOMMAIRE!A1" display="Retour sommaire ~" xr:uid="{00000000-0004-0000-0500-000000000000}"/>
  </hyperlinks>
  <pageMargins left="0.70866141732283472" right="0.70866141732283472" top="0.74803149606299213" bottom="0.74803149606299213" header="0.31496062992125984" footer="0.31496062992125984"/>
  <pageSetup paperSize="9" scale="45" orientation="portrait" r:id="rId1"/>
  <headerFooter>
    <oddHeader>&amp;R&amp;"Calibri"&amp;10&amp;K000000 BDF-RESTREINT&amp;1#_x000D_</oddHeader>
    <oddFooter>&amp;L&amp;"Arial,Normal"&amp;K002060BANQUE DE FRANCE&amp;C&amp;"Arial,Normal"&amp;K002060Rapport annuel de l'Observatoire de la sécurité des moyens de paiement - 2023&amp;R&amp;"Arial,Normal"&amp;K553CD4Septembre 2024 | Page &amp;P/&amp;N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DE2F3"/>
  </sheetPr>
  <dimension ref="A1:Y158"/>
  <sheetViews>
    <sheetView showGridLines="0" topLeftCell="B129" zoomScaleNormal="100" workbookViewId="0">
      <selection activeCell="L20" sqref="L20"/>
    </sheetView>
  </sheetViews>
  <sheetFormatPr baseColWidth="10" defaultRowHeight="14.5" x14ac:dyDescent="0.35"/>
  <cols>
    <col min="1" max="1" width="1.7265625" customWidth="1"/>
    <col min="2" max="2" width="45.7265625" customWidth="1"/>
    <col min="3" max="15" width="11.26953125" customWidth="1"/>
    <col min="17" max="17" width="6.26953125" bestFit="1" customWidth="1"/>
  </cols>
  <sheetData>
    <row r="1" spans="2:25" ht="30" customHeight="1" x14ac:dyDescent="0.35">
      <c r="B1" s="593" t="s">
        <v>182</v>
      </c>
      <c r="C1" s="39"/>
      <c r="D1" s="39"/>
      <c r="E1" s="39"/>
      <c r="F1" s="39"/>
      <c r="G1" s="39"/>
      <c r="H1" s="39"/>
      <c r="I1" s="39"/>
      <c r="J1" s="39"/>
      <c r="K1" s="39"/>
      <c r="L1" s="39"/>
      <c r="M1" s="39"/>
      <c r="N1" s="39"/>
      <c r="O1" s="39"/>
    </row>
    <row r="2" spans="2:25" x14ac:dyDescent="0.35">
      <c r="B2" s="2" t="s">
        <v>183</v>
      </c>
      <c r="Q2" s="954" t="s">
        <v>2</v>
      </c>
      <c r="R2" s="954"/>
    </row>
    <row r="3" spans="2:25" s="39" customFormat="1" x14ac:dyDescent="0.35">
      <c r="B3" s="611" t="s">
        <v>232</v>
      </c>
      <c r="D3" s="113"/>
      <c r="T3"/>
      <c r="U3"/>
      <c r="V3"/>
      <c r="W3"/>
      <c r="X3"/>
      <c r="Y3"/>
    </row>
    <row r="4" spans="2:25" s="39" customFormat="1" x14ac:dyDescent="0.35">
      <c r="B4" s="613"/>
      <c r="C4" s="993">
        <v>2017</v>
      </c>
      <c r="D4" s="993"/>
      <c r="E4" s="993">
        <v>2018</v>
      </c>
      <c r="F4" s="993"/>
      <c r="G4" s="993">
        <v>2019</v>
      </c>
      <c r="H4" s="993"/>
      <c r="I4" s="993">
        <v>2020</v>
      </c>
      <c r="J4" s="993"/>
      <c r="K4" s="993">
        <v>2021</v>
      </c>
      <c r="L4" s="993"/>
      <c r="M4" s="993">
        <v>2022</v>
      </c>
      <c r="N4" s="993"/>
      <c r="O4" s="986">
        <v>2023</v>
      </c>
      <c r="P4" s="986"/>
      <c r="Q4" s="986">
        <v>2024</v>
      </c>
      <c r="R4" s="986"/>
      <c r="T4"/>
      <c r="U4"/>
      <c r="V4"/>
      <c r="W4"/>
      <c r="X4"/>
      <c r="Y4"/>
    </row>
    <row r="5" spans="2:25" s="39" customFormat="1" ht="15" customHeight="1" x14ac:dyDescent="0.35">
      <c r="B5" s="255"/>
      <c r="C5" s="115" t="s">
        <v>49</v>
      </c>
      <c r="D5" s="115" t="s">
        <v>71</v>
      </c>
      <c r="E5" s="115" t="s">
        <v>49</v>
      </c>
      <c r="F5" s="115" t="s">
        <v>71</v>
      </c>
      <c r="G5" s="115" t="s">
        <v>49</v>
      </c>
      <c r="H5" s="115" t="s">
        <v>71</v>
      </c>
      <c r="I5" s="115" t="s">
        <v>49</v>
      </c>
      <c r="J5" s="115" t="s">
        <v>71</v>
      </c>
      <c r="K5" s="115" t="s">
        <v>175</v>
      </c>
      <c r="L5" s="115" t="s">
        <v>71</v>
      </c>
      <c r="M5" s="115" t="s">
        <v>175</v>
      </c>
      <c r="N5" s="115" t="s">
        <v>71</v>
      </c>
      <c r="O5" s="775" t="s">
        <v>175</v>
      </c>
      <c r="P5" s="775" t="s">
        <v>71</v>
      </c>
      <c r="Q5" s="775" t="s">
        <v>175</v>
      </c>
      <c r="R5" s="775" t="s">
        <v>71</v>
      </c>
      <c r="T5"/>
      <c r="U5"/>
      <c r="V5"/>
      <c r="W5"/>
      <c r="X5"/>
      <c r="Y5"/>
    </row>
    <row r="6" spans="2:25" x14ac:dyDescent="0.35">
      <c r="B6" s="28" t="s">
        <v>24</v>
      </c>
      <c r="C6" s="601">
        <v>3870.01</v>
      </c>
      <c r="D6" s="601">
        <v>24069448.030000001</v>
      </c>
      <c r="E6" s="601">
        <v>4037.53</v>
      </c>
      <c r="F6" s="601">
        <v>24211142.149999999</v>
      </c>
      <c r="G6" s="601">
        <v>4251.37</v>
      </c>
      <c r="H6" s="601">
        <v>25879216.530000001</v>
      </c>
      <c r="I6" s="601">
        <v>4482.82</v>
      </c>
      <c r="J6" s="601">
        <v>32713127.789999999</v>
      </c>
      <c r="K6" s="601">
        <v>4843.1724539999996</v>
      </c>
      <c r="L6" s="601">
        <v>38722734.422510497</v>
      </c>
      <c r="M6" s="601">
        <v>5157.5612760000004</v>
      </c>
      <c r="N6" s="601">
        <v>38894879.451202303</v>
      </c>
      <c r="O6" s="601">
        <v>5612.9202590000004</v>
      </c>
      <c r="P6" s="601">
        <v>29942160.979730099</v>
      </c>
      <c r="Q6" s="601">
        <v>5972.5912609999996</v>
      </c>
      <c r="R6" s="601">
        <v>31108348.270240299</v>
      </c>
    </row>
    <row r="7" spans="2:25" ht="15" customHeight="1" x14ac:dyDescent="0.35">
      <c r="B7" s="730" t="s">
        <v>185</v>
      </c>
      <c r="C7" s="693">
        <v>3801.4517830000004</v>
      </c>
      <c r="D7" s="693">
        <v>9259477.7884390019</v>
      </c>
      <c r="E7" s="693">
        <v>3974.2258500000003</v>
      </c>
      <c r="F7" s="693">
        <v>10846913.988790998</v>
      </c>
      <c r="G7" s="693">
        <v>4174.3152810000001</v>
      </c>
      <c r="H7" s="693">
        <v>9602865.6792179998</v>
      </c>
      <c r="I7" s="693">
        <v>4383.8060719999994</v>
      </c>
      <c r="J7" s="693">
        <v>10029107.918414</v>
      </c>
      <c r="K7" s="311">
        <v>4668.4306759999999</v>
      </c>
      <c r="L7" s="311">
        <v>12980882.697734401</v>
      </c>
      <c r="M7" s="311">
        <v>4688.9626010000002</v>
      </c>
      <c r="N7" s="311">
        <v>9655892.1630179994</v>
      </c>
      <c r="O7" s="863">
        <v>4866.6569980000004</v>
      </c>
      <c r="P7" s="863">
        <v>9823091.1858798992</v>
      </c>
      <c r="Q7" s="863">
        <v>5023.418291</v>
      </c>
      <c r="R7" s="863">
        <v>10480786.937398801</v>
      </c>
    </row>
    <row r="8" spans="2:25" ht="15" customHeight="1" x14ac:dyDescent="0.35">
      <c r="B8" s="558" t="s">
        <v>186</v>
      </c>
      <c r="C8" s="165" t="s">
        <v>34</v>
      </c>
      <c r="D8" s="165" t="s">
        <v>34</v>
      </c>
      <c r="E8" s="583">
        <v>0.173981</v>
      </c>
      <c r="F8" s="583">
        <v>86.498108000000002</v>
      </c>
      <c r="G8" s="583">
        <v>14.020617</v>
      </c>
      <c r="H8" s="583">
        <v>7074.1908430000003</v>
      </c>
      <c r="I8" s="583">
        <v>45.039794000000001</v>
      </c>
      <c r="J8" s="583">
        <v>26242.64113</v>
      </c>
      <c r="K8" s="602">
        <v>107.0706</v>
      </c>
      <c r="L8" s="602">
        <v>50053.361350370003</v>
      </c>
      <c r="M8" s="602">
        <v>197.82103499999999</v>
      </c>
      <c r="N8" s="602">
        <v>118971.53089038</v>
      </c>
      <c r="O8" s="777">
        <v>407.96281299999998</v>
      </c>
      <c r="P8" s="777">
        <v>177099.30565259</v>
      </c>
      <c r="Q8" s="777">
        <v>597.58398</v>
      </c>
      <c r="R8" s="777">
        <v>231252.06817883</v>
      </c>
    </row>
    <row r="9" spans="2:25" ht="16.149999999999999" customHeight="1" x14ac:dyDescent="0.35">
      <c r="B9" s="558" t="s">
        <v>392</v>
      </c>
      <c r="C9" s="583">
        <v>9.7144499999999994</v>
      </c>
      <c r="D9" s="583">
        <v>9483487.0734030008</v>
      </c>
      <c r="E9" s="583">
        <v>9.7552780000000006</v>
      </c>
      <c r="F9" s="583">
        <v>10130585.983182</v>
      </c>
      <c r="G9" s="583">
        <v>9.0105439999999994</v>
      </c>
      <c r="H9" s="583">
        <v>12266316.295611</v>
      </c>
      <c r="I9" s="583">
        <v>8.6489809999999991</v>
      </c>
      <c r="J9" s="583">
        <v>19042029.516454</v>
      </c>
      <c r="K9" s="602">
        <v>9.0256159999999994</v>
      </c>
      <c r="L9" s="602">
        <v>19661684.681233302</v>
      </c>
      <c r="M9" s="602">
        <v>19.265722</v>
      </c>
      <c r="N9" s="602">
        <v>15907891.7264736</v>
      </c>
      <c r="O9" s="777">
        <v>29.702969</v>
      </c>
      <c r="P9" s="777">
        <v>8533345.8571221605</v>
      </c>
      <c r="Q9" s="777">
        <v>10.662053</v>
      </c>
      <c r="R9" s="777">
        <v>10407612.3380781</v>
      </c>
    </row>
    <row r="10" spans="2:25" ht="15" customHeight="1" x14ac:dyDescent="0.35">
      <c r="B10" s="316" t="s">
        <v>188</v>
      </c>
      <c r="C10" s="694">
        <v>58.843766999999787</v>
      </c>
      <c r="D10" s="694">
        <v>5326483.1681579985</v>
      </c>
      <c r="E10" s="694">
        <v>53.374890999999934</v>
      </c>
      <c r="F10" s="694">
        <v>3233555.6799190007</v>
      </c>
      <c r="G10" s="694">
        <v>54.023557999999753</v>
      </c>
      <c r="H10" s="694">
        <v>4002960.3643280026</v>
      </c>
      <c r="I10" s="694">
        <v>45.325153000000306</v>
      </c>
      <c r="J10" s="694">
        <v>3615747.7140019983</v>
      </c>
      <c r="K10" s="694">
        <v>58.645561999999614</v>
      </c>
      <c r="L10" s="694">
        <v>6030113.6821924336</v>
      </c>
      <c r="M10" s="694">
        <v>251.51191800000001</v>
      </c>
      <c r="N10" s="694">
        <v>13212124.030820282</v>
      </c>
      <c r="O10" s="777">
        <v>308.59747900000002</v>
      </c>
      <c r="P10" s="777">
        <v>11408624.631075401</v>
      </c>
      <c r="Q10" s="777">
        <v>340.92693700000001</v>
      </c>
      <c r="R10" s="777">
        <v>9988696.9265845306</v>
      </c>
    </row>
    <row r="11" spans="2:25" x14ac:dyDescent="0.35">
      <c r="B11" s="28" t="s">
        <v>189</v>
      </c>
      <c r="C11" s="601">
        <v>3860.2955500000003</v>
      </c>
      <c r="D11" s="601">
        <v>14585960.956597</v>
      </c>
      <c r="E11" s="601">
        <v>4027.7747220000001</v>
      </c>
      <c r="F11" s="601">
        <v>14080556.166817999</v>
      </c>
      <c r="G11" s="601">
        <v>4242.3594560000001</v>
      </c>
      <c r="H11" s="601">
        <v>13612900.234389002</v>
      </c>
      <c r="I11" s="601">
        <v>4474.1710189999994</v>
      </c>
      <c r="J11" s="601">
        <v>13671098.273545999</v>
      </c>
      <c r="K11" s="601">
        <v>4834.1468379999997</v>
      </c>
      <c r="L11" s="601">
        <v>19061049.741277203</v>
      </c>
      <c r="M11" s="601">
        <v>5138.2955540000003</v>
      </c>
      <c r="N11" s="601">
        <v>22986987.7247287</v>
      </c>
      <c r="O11" s="601">
        <v>5583.2172899999996</v>
      </c>
      <c r="P11" s="601">
        <v>21408815.122607902</v>
      </c>
      <c r="Q11" s="601">
        <v>5961.9292079999996</v>
      </c>
      <c r="R11" s="601">
        <v>20700735.932162199</v>
      </c>
    </row>
    <row r="12" spans="2:25" s="541" customFormat="1" x14ac:dyDescent="0.35">
      <c r="B12" s="731" t="s">
        <v>387</v>
      </c>
      <c r="C12" s="731"/>
      <c r="D12" s="731"/>
      <c r="E12" s="731"/>
      <c r="F12" s="731"/>
      <c r="G12" s="731"/>
      <c r="H12" s="330"/>
      <c r="I12" s="330"/>
      <c r="J12" s="267"/>
      <c r="K12" s="208"/>
      <c r="L12" s="208"/>
      <c r="M12" s="15"/>
      <c r="N12" s="15"/>
      <c r="O12" s="15"/>
      <c r="P12" s="15"/>
      <c r="T12"/>
      <c r="U12"/>
      <c r="V12"/>
      <c r="W12"/>
      <c r="X12"/>
      <c r="Y12"/>
    </row>
    <row r="13" spans="2:25" ht="14.65" customHeight="1" x14ac:dyDescent="0.35">
      <c r="B13" s="652" t="s">
        <v>360</v>
      </c>
      <c r="C13" s="731"/>
      <c r="D13" s="731"/>
      <c r="E13" s="731"/>
      <c r="F13" s="731"/>
      <c r="G13" s="731"/>
      <c r="H13" s="330"/>
      <c r="I13" s="330"/>
      <c r="J13" s="267"/>
      <c r="K13" s="208"/>
      <c r="L13" s="208"/>
    </row>
    <row r="14" spans="2:25" x14ac:dyDescent="0.35">
      <c r="B14" s="706" t="s">
        <v>394</v>
      </c>
      <c r="C14" s="332"/>
      <c r="D14" s="39"/>
      <c r="E14" s="332"/>
      <c r="F14" s="332"/>
      <c r="G14" s="332"/>
      <c r="H14" s="268"/>
      <c r="I14" s="268"/>
      <c r="J14" s="268"/>
      <c r="K14" s="269"/>
      <c r="L14" s="268"/>
    </row>
    <row r="15" spans="2:25" x14ac:dyDescent="0.35">
      <c r="B15" s="34" t="s">
        <v>29</v>
      </c>
      <c r="C15" s="15"/>
      <c r="D15" s="15"/>
      <c r="E15" s="15"/>
      <c r="F15" s="268"/>
      <c r="G15" s="268"/>
      <c r="H15" s="268"/>
      <c r="I15" s="268"/>
      <c r="J15" s="268"/>
      <c r="K15" s="39"/>
      <c r="L15" s="39"/>
    </row>
    <row r="16" spans="2:25" ht="20.149999999999999" customHeight="1" x14ac:dyDescent="0.35">
      <c r="C16" s="15"/>
      <c r="D16" s="15"/>
      <c r="E16" s="15"/>
      <c r="F16" s="15"/>
      <c r="G16" s="15"/>
      <c r="H16" s="15"/>
      <c r="I16" s="15"/>
      <c r="J16" s="267"/>
      <c r="K16" s="270"/>
      <c r="L16" s="270"/>
      <c r="M16" s="15"/>
    </row>
    <row r="17" spans="1:25" x14ac:dyDescent="0.35">
      <c r="B17" s="2" t="s">
        <v>416</v>
      </c>
      <c r="J17" s="39"/>
      <c r="K17" s="270"/>
      <c r="L17" s="270"/>
    </row>
    <row r="18" spans="1:25" s="39" customFormat="1" x14ac:dyDescent="0.35">
      <c r="B18" s="611" t="s">
        <v>232</v>
      </c>
      <c r="D18" s="113"/>
      <c r="K18" s="270"/>
      <c r="L18" s="270"/>
      <c r="T18"/>
      <c r="U18"/>
      <c r="V18"/>
      <c r="W18"/>
      <c r="X18"/>
      <c r="Y18"/>
    </row>
    <row r="19" spans="1:25" x14ac:dyDescent="0.35">
      <c r="B19" s="144"/>
      <c r="C19" s="982">
        <v>2017</v>
      </c>
      <c r="D19" s="982"/>
      <c r="E19" s="982">
        <v>2018</v>
      </c>
      <c r="F19" s="982"/>
      <c r="G19" s="982">
        <v>2019</v>
      </c>
      <c r="H19" s="982"/>
      <c r="I19" s="982">
        <v>2020</v>
      </c>
      <c r="J19" s="982"/>
      <c r="K19" s="982">
        <v>2021</v>
      </c>
      <c r="L19" s="982"/>
      <c r="M19" s="982">
        <v>2022</v>
      </c>
      <c r="N19" s="982"/>
      <c r="O19" s="986">
        <v>2023</v>
      </c>
      <c r="P19" s="986"/>
      <c r="Q19" s="986">
        <v>2024</v>
      </c>
      <c r="R19" s="986"/>
    </row>
    <row r="20" spans="1:25" x14ac:dyDescent="0.35">
      <c r="A20" s="39"/>
      <c r="B20" s="255"/>
      <c r="C20" s="115" t="s">
        <v>49</v>
      </c>
      <c r="D20" s="115" t="s">
        <v>71</v>
      </c>
      <c r="E20" s="115" t="s">
        <v>49</v>
      </c>
      <c r="F20" s="115" t="s">
        <v>71</v>
      </c>
      <c r="G20" s="115" t="s">
        <v>49</v>
      </c>
      <c r="H20" s="115" t="s">
        <v>71</v>
      </c>
      <c r="I20" s="115" t="s">
        <v>49</v>
      </c>
      <c r="J20" s="115" t="s">
        <v>71</v>
      </c>
      <c r="K20" s="115" t="s">
        <v>175</v>
      </c>
      <c r="L20" s="115" t="s">
        <v>71</v>
      </c>
      <c r="M20" s="115" t="s">
        <v>175</v>
      </c>
      <c r="N20" s="115" t="s">
        <v>71</v>
      </c>
      <c r="O20" s="775" t="s">
        <v>175</v>
      </c>
      <c r="P20" s="775" t="s">
        <v>71</v>
      </c>
      <c r="Q20" s="775" t="s">
        <v>175</v>
      </c>
      <c r="R20" s="775" t="s">
        <v>71</v>
      </c>
    </row>
    <row r="21" spans="1:25" x14ac:dyDescent="0.35">
      <c r="B21" s="271" t="s">
        <v>24</v>
      </c>
      <c r="C21" s="601">
        <v>3870.01</v>
      </c>
      <c r="D21" s="601">
        <v>24069448.030000001</v>
      </c>
      <c r="E21" s="601">
        <v>4037.53</v>
      </c>
      <c r="F21" s="601">
        <v>24211142.149999999</v>
      </c>
      <c r="G21" s="601">
        <v>4251.37</v>
      </c>
      <c r="H21" s="601">
        <v>25879216.530000001</v>
      </c>
      <c r="I21" s="601">
        <v>4482.82</v>
      </c>
      <c r="J21" s="601">
        <v>32713127.789999999</v>
      </c>
      <c r="K21" s="601">
        <v>4843.1724539999996</v>
      </c>
      <c r="L21" s="601">
        <v>38722734.422510505</v>
      </c>
      <c r="M21" s="601">
        <v>5157.5612760000004</v>
      </c>
      <c r="N21" s="601">
        <v>38894879.451202303</v>
      </c>
      <c r="O21" s="601">
        <v>5612.9202590000004</v>
      </c>
      <c r="P21" s="601">
        <v>29942160.979730099</v>
      </c>
      <c r="Q21" s="601">
        <v>5972.5912609999996</v>
      </c>
      <c r="R21" s="601">
        <v>31108348.270240299</v>
      </c>
    </row>
    <row r="22" spans="1:25" ht="27" x14ac:dyDescent="0.35">
      <c r="B22" s="272" t="s">
        <v>193</v>
      </c>
      <c r="C22" s="274">
        <v>124.01978099999999</v>
      </c>
      <c r="D22" s="274">
        <v>2205991.20322</v>
      </c>
      <c r="E22" s="274">
        <v>135.87519399999999</v>
      </c>
      <c r="F22" s="274">
        <v>2229045.1142130001</v>
      </c>
      <c r="G22" s="274">
        <v>117.977816</v>
      </c>
      <c r="H22" s="274">
        <v>2065042.083076</v>
      </c>
      <c r="I22" s="274">
        <v>105.39551299999999</v>
      </c>
      <c r="J22" s="274">
        <v>1827478.1707919999</v>
      </c>
      <c r="K22" s="276">
        <v>107.70761400000001</v>
      </c>
      <c r="L22" s="276">
        <v>3078411.7994604302</v>
      </c>
      <c r="M22" s="276">
        <v>158.17835299999999</v>
      </c>
      <c r="N22" s="276">
        <v>2628838.9623831599</v>
      </c>
      <c r="O22" s="864">
        <v>161.008455</v>
      </c>
      <c r="P22" s="864">
        <v>2719993.9095735899</v>
      </c>
      <c r="Q22" s="864">
        <v>149.871465</v>
      </c>
      <c r="R22" s="864">
        <v>1943622.6784039901</v>
      </c>
    </row>
    <row r="23" spans="1:25" ht="15.5" x14ac:dyDescent="0.35">
      <c r="B23" s="277" t="s">
        <v>391</v>
      </c>
      <c r="C23" s="279">
        <v>3745.988069</v>
      </c>
      <c r="D23" s="279">
        <v>21863456.82347</v>
      </c>
      <c r="E23" s="279">
        <v>3901.6516940000001</v>
      </c>
      <c r="F23" s="279">
        <v>21982097.031810001</v>
      </c>
      <c r="G23" s="279">
        <v>4133.3941489999997</v>
      </c>
      <c r="H23" s="279">
        <v>23814174.446371999</v>
      </c>
      <c r="I23" s="279">
        <v>4377.4235760000001</v>
      </c>
      <c r="J23" s="279">
        <v>30885649.617295001</v>
      </c>
      <c r="K23" s="281">
        <v>4620.5672320000003</v>
      </c>
      <c r="L23" s="281">
        <v>35231080.48769737</v>
      </c>
      <c r="M23" s="281">
        <v>4884.7670280000002</v>
      </c>
      <c r="N23" s="281">
        <v>35879668.815391898</v>
      </c>
      <c r="O23" s="777">
        <v>5360.158136</v>
      </c>
      <c r="P23" s="777">
        <v>26965410.286513001</v>
      </c>
      <c r="Q23" s="777">
        <v>5733.8348729999998</v>
      </c>
      <c r="R23" s="777">
        <v>28923565.3827147</v>
      </c>
    </row>
    <row r="24" spans="1:25" s="39" customFormat="1" ht="27" customHeight="1" x14ac:dyDescent="0.35">
      <c r="B24" s="616" t="s">
        <v>378</v>
      </c>
      <c r="C24" s="352" t="s">
        <v>34</v>
      </c>
      <c r="D24" s="352" t="s">
        <v>34</v>
      </c>
      <c r="E24" s="352" t="s">
        <v>34</v>
      </c>
      <c r="F24" s="352" t="s">
        <v>34</v>
      </c>
      <c r="G24" s="352" t="s">
        <v>34</v>
      </c>
      <c r="H24" s="352" t="s">
        <v>34</v>
      </c>
      <c r="I24" s="352" t="s">
        <v>34</v>
      </c>
      <c r="J24" s="352" t="s">
        <v>34</v>
      </c>
      <c r="K24" s="352">
        <v>114.89760800000001</v>
      </c>
      <c r="L24" s="352">
        <v>413242.13535271003</v>
      </c>
      <c r="M24" s="352">
        <v>114.61589499999999</v>
      </c>
      <c r="N24" s="352">
        <v>386371.67342720996</v>
      </c>
      <c r="O24" s="865">
        <v>91.753668000000005</v>
      </c>
      <c r="P24" s="865">
        <v>256756.78364348001</v>
      </c>
      <c r="Q24" s="865">
        <v>88.884923000000001</v>
      </c>
      <c r="R24" s="865">
        <v>241160.20912161001</v>
      </c>
      <c r="T24"/>
      <c r="U24"/>
      <c r="V24"/>
      <c r="W24"/>
      <c r="X24"/>
      <c r="Y24"/>
    </row>
    <row r="25" spans="1:25" x14ac:dyDescent="0.35">
      <c r="B25" s="689" t="s">
        <v>196</v>
      </c>
      <c r="C25" s="603"/>
      <c r="D25" s="603"/>
      <c r="E25" s="603"/>
      <c r="F25" s="603"/>
      <c r="G25" s="603"/>
      <c r="H25" s="603"/>
      <c r="I25" s="603"/>
      <c r="J25" s="603"/>
      <c r="K25" s="603"/>
      <c r="L25" s="603"/>
      <c r="M25" s="603"/>
      <c r="N25" s="603"/>
      <c r="O25" s="825"/>
      <c r="P25" s="825"/>
      <c r="Q25" s="825"/>
      <c r="R25" s="825"/>
    </row>
    <row r="26" spans="1:25" x14ac:dyDescent="0.35">
      <c r="B26" s="17" t="s">
        <v>197</v>
      </c>
      <c r="C26" s="602">
        <v>888.50621799999999</v>
      </c>
      <c r="D26" s="602">
        <v>2824291.344236</v>
      </c>
      <c r="E26" s="602">
        <v>941.31815600000004</v>
      </c>
      <c r="F26" s="602">
        <v>2852141.8678720002</v>
      </c>
      <c r="G26" s="602">
        <v>1059.574515</v>
      </c>
      <c r="H26" s="602">
        <v>3822516.6329609999</v>
      </c>
      <c r="I26" s="602">
        <v>1144.366683</v>
      </c>
      <c r="J26" s="602">
        <v>12089857.694225</v>
      </c>
      <c r="K26" s="602">
        <v>1869.1677279999999</v>
      </c>
      <c r="L26" s="281">
        <v>13930322.036903631</v>
      </c>
      <c r="M26" s="602">
        <v>1759.8587680000001</v>
      </c>
      <c r="N26" s="281">
        <v>12357653.9952344</v>
      </c>
      <c r="O26" s="777">
        <v>1999.0167779999999</v>
      </c>
      <c r="P26" s="777">
        <v>4847920.8558842903</v>
      </c>
      <c r="Q26" s="777">
        <v>2200.1911610000002</v>
      </c>
      <c r="R26" s="777">
        <v>5599495.9279268598</v>
      </c>
    </row>
    <row r="27" spans="1:25" x14ac:dyDescent="0.35">
      <c r="B27" s="17" t="s">
        <v>374</v>
      </c>
      <c r="C27" s="602">
        <v>1974.4250039999999</v>
      </c>
      <c r="D27" s="602">
        <v>13803640.661080001</v>
      </c>
      <c r="E27" s="602">
        <v>2570.444806</v>
      </c>
      <c r="F27" s="602">
        <v>14137921.323979</v>
      </c>
      <c r="G27" s="602">
        <v>2733.9027809999998</v>
      </c>
      <c r="H27" s="602">
        <v>13597578.497353001</v>
      </c>
      <c r="I27" s="602">
        <v>2768.6931020000002</v>
      </c>
      <c r="J27" s="602">
        <v>13300407.646573</v>
      </c>
      <c r="K27" s="281">
        <v>2675.8435279999999</v>
      </c>
      <c r="L27" s="281">
        <v>14482621.170803498</v>
      </c>
      <c r="M27" s="281">
        <v>2911.0412630000001</v>
      </c>
      <c r="N27" s="281">
        <v>22691738.834278699</v>
      </c>
      <c r="O27" s="777">
        <v>3019.5168549999999</v>
      </c>
      <c r="P27" s="777">
        <v>21276122.974731501</v>
      </c>
      <c r="Q27" s="777">
        <v>3049.9963360000002</v>
      </c>
      <c r="R27" s="777">
        <v>22440989.987881102</v>
      </c>
    </row>
    <row r="28" spans="1:25" x14ac:dyDescent="0.35">
      <c r="B28" s="558" t="s">
        <v>199</v>
      </c>
      <c r="C28" s="602" t="s">
        <v>34</v>
      </c>
      <c r="D28" s="602" t="s">
        <v>34</v>
      </c>
      <c r="E28" s="602">
        <v>3.0616889999999999</v>
      </c>
      <c r="F28" s="602">
        <v>6809.2800310000002</v>
      </c>
      <c r="G28" s="602">
        <v>2.235E-3</v>
      </c>
      <c r="H28" s="602">
        <v>1240.0798219999999</v>
      </c>
      <c r="I28" s="602">
        <v>6.6802159999999997</v>
      </c>
      <c r="J28" s="602">
        <v>8029.5994099999998</v>
      </c>
      <c r="K28" s="281">
        <v>0.58612799999999998</v>
      </c>
      <c r="L28" s="281">
        <v>5837.25528983</v>
      </c>
      <c r="M28" s="281">
        <v>2.2763089999999999</v>
      </c>
      <c r="N28" s="281">
        <v>1065.2981858200001</v>
      </c>
      <c r="O28" s="777">
        <v>5.7913639999999997</v>
      </c>
      <c r="P28" s="777">
        <v>12744.238033760001</v>
      </c>
      <c r="Q28" s="777">
        <v>11.367357999999999</v>
      </c>
      <c r="R28" s="777">
        <v>21132.293296669999</v>
      </c>
    </row>
    <row r="29" spans="1:25" s="541" customFormat="1" x14ac:dyDescent="0.35">
      <c r="B29" s="866" t="s">
        <v>455</v>
      </c>
      <c r="C29" s="826" t="s">
        <v>34</v>
      </c>
      <c r="D29" s="826" t="s">
        <v>34</v>
      </c>
      <c r="E29" s="826" t="s">
        <v>34</v>
      </c>
      <c r="F29" s="826" t="s">
        <v>34</v>
      </c>
      <c r="G29" s="826" t="s">
        <v>34</v>
      </c>
      <c r="H29" s="826" t="s">
        <v>34</v>
      </c>
      <c r="I29" s="867" t="s">
        <v>34</v>
      </c>
      <c r="J29" s="867" t="s">
        <v>34</v>
      </c>
      <c r="K29" s="867" t="s">
        <v>34</v>
      </c>
      <c r="L29" s="867" t="s">
        <v>34</v>
      </c>
      <c r="M29" s="867">
        <v>254</v>
      </c>
      <c r="N29" s="867">
        <v>135443</v>
      </c>
      <c r="O29" s="867">
        <v>365</v>
      </c>
      <c r="P29" s="867">
        <v>174211</v>
      </c>
      <c r="Q29" s="867">
        <v>505</v>
      </c>
      <c r="R29" s="867">
        <v>218393</v>
      </c>
    </row>
    <row r="30" spans="1:25" s="541" customFormat="1" x14ac:dyDescent="0.35">
      <c r="B30" s="732" t="s">
        <v>387</v>
      </c>
      <c r="C30" s="732"/>
      <c r="D30" s="732"/>
      <c r="E30" s="732"/>
      <c r="F30" s="732"/>
      <c r="G30" s="732"/>
      <c r="H30" s="732"/>
      <c r="I30" s="731"/>
      <c r="J30" s="289"/>
      <c r="K30" s="100"/>
      <c r="L30" s="100"/>
      <c r="M30" s="290"/>
      <c r="T30"/>
      <c r="U30"/>
      <c r="V30"/>
      <c r="W30"/>
      <c r="X30"/>
      <c r="Y30"/>
    </row>
    <row r="31" spans="1:25" x14ac:dyDescent="0.35">
      <c r="B31" s="964" t="s">
        <v>200</v>
      </c>
      <c r="C31" s="965"/>
      <c r="D31" s="965"/>
      <c r="E31" s="965"/>
      <c r="F31" s="965"/>
      <c r="G31" s="965"/>
      <c r="H31" s="965"/>
      <c r="I31" s="966"/>
      <c r="J31" s="289"/>
      <c r="K31" s="100"/>
      <c r="L31" s="100"/>
      <c r="M31" s="290"/>
    </row>
    <row r="32" spans="1:25" x14ac:dyDescent="0.35">
      <c r="B32" s="706" t="s">
        <v>393</v>
      </c>
      <c r="C32" s="291"/>
      <c r="D32" s="291"/>
      <c r="E32" s="291"/>
      <c r="F32" s="291"/>
      <c r="G32" s="291"/>
      <c r="H32" s="291"/>
      <c r="I32" s="291"/>
      <c r="J32" s="39"/>
      <c r="K32" s="100"/>
      <c r="L32" s="100"/>
      <c r="M32" s="290"/>
    </row>
    <row r="33" spans="2:24" x14ac:dyDescent="0.35">
      <c r="B33" s="608" t="s">
        <v>29</v>
      </c>
      <c r="C33" s="291"/>
      <c r="D33" s="291"/>
      <c r="E33" s="291"/>
      <c r="F33" s="291"/>
      <c r="G33" s="291"/>
      <c r="H33" s="291"/>
      <c r="I33" s="291"/>
      <c r="J33" s="291"/>
      <c r="K33" s="270"/>
      <c r="L33" s="270"/>
      <c r="M33" s="290"/>
    </row>
    <row r="34" spans="2:24" ht="20.149999999999999" customHeight="1" x14ac:dyDescent="0.35">
      <c r="C34" s="15"/>
      <c r="D34" s="15"/>
      <c r="E34" s="15"/>
      <c r="F34" s="15"/>
      <c r="G34" s="15"/>
      <c r="H34" s="15"/>
      <c r="I34" s="15"/>
      <c r="J34" s="268"/>
      <c r="K34" s="208"/>
      <c r="L34" s="208"/>
      <c r="M34" s="15"/>
    </row>
    <row r="35" spans="2:24" x14ac:dyDescent="0.35">
      <c r="B35" s="2" t="s">
        <v>202</v>
      </c>
      <c r="J35" s="39"/>
      <c r="K35" s="270"/>
      <c r="L35" s="270"/>
      <c r="M35" s="15"/>
      <c r="R35" s="954" t="s">
        <v>2</v>
      </c>
      <c r="S35" s="954"/>
    </row>
    <row r="36" spans="2:24" s="39" customFormat="1" x14ac:dyDescent="0.35">
      <c r="B36" s="611" t="s">
        <v>232</v>
      </c>
      <c r="D36" s="113"/>
      <c r="M36" s="268"/>
      <c r="T36"/>
      <c r="U36"/>
      <c r="V36"/>
      <c r="W36"/>
      <c r="X36"/>
    </row>
    <row r="37" spans="2:24" s="39" customFormat="1" x14ac:dyDescent="0.35">
      <c r="B37" s="614"/>
      <c r="C37" s="993">
        <v>2017</v>
      </c>
      <c r="D37" s="993"/>
      <c r="E37" s="993">
        <v>2018</v>
      </c>
      <c r="F37" s="993"/>
      <c r="G37" s="993">
        <v>2019</v>
      </c>
      <c r="H37" s="993"/>
      <c r="I37" s="993">
        <v>2020</v>
      </c>
      <c r="J37" s="993"/>
      <c r="K37" s="993">
        <v>2021</v>
      </c>
      <c r="L37" s="993"/>
      <c r="M37" s="993">
        <v>2022</v>
      </c>
      <c r="N37" s="993"/>
      <c r="O37" s="989">
        <v>2023</v>
      </c>
      <c r="P37" s="989"/>
      <c r="Q37" s="989">
        <v>2024</v>
      </c>
      <c r="R37" s="989"/>
      <c r="T37"/>
      <c r="U37"/>
      <c r="V37"/>
      <c r="W37"/>
      <c r="X37"/>
    </row>
    <row r="38" spans="2:24" s="39" customFormat="1" x14ac:dyDescent="0.35">
      <c r="B38" s="615"/>
      <c r="C38" s="115" t="s">
        <v>49</v>
      </c>
      <c r="D38" s="115" t="s">
        <v>71</v>
      </c>
      <c r="E38" s="115" t="s">
        <v>49</v>
      </c>
      <c r="F38" s="115" t="s">
        <v>71</v>
      </c>
      <c r="G38" s="115" t="s">
        <v>49</v>
      </c>
      <c r="H38" s="115" t="s">
        <v>71</v>
      </c>
      <c r="I38" s="115" t="s">
        <v>49</v>
      </c>
      <c r="J38" s="115" t="s">
        <v>71</v>
      </c>
      <c r="K38" s="115" t="s">
        <v>175</v>
      </c>
      <c r="L38" s="115" t="s">
        <v>71</v>
      </c>
      <c r="M38" s="115" t="s">
        <v>175</v>
      </c>
      <c r="N38" s="115" t="s">
        <v>71</v>
      </c>
      <c r="O38" s="775" t="s">
        <v>175</v>
      </c>
      <c r="P38" s="775" t="s">
        <v>71</v>
      </c>
      <c r="Q38" s="775" t="s">
        <v>175</v>
      </c>
      <c r="R38" s="775" t="s">
        <v>71</v>
      </c>
      <c r="T38"/>
      <c r="U38"/>
      <c r="V38"/>
      <c r="W38"/>
      <c r="X38"/>
    </row>
    <row r="39" spans="2:24" x14ac:dyDescent="0.35">
      <c r="B39" s="200" t="s">
        <v>203</v>
      </c>
      <c r="C39" s="295">
        <v>3777.6798199999998</v>
      </c>
      <c r="D39" s="295">
        <v>18898078.482335001</v>
      </c>
      <c r="E39" s="295">
        <v>3934.5915890000001</v>
      </c>
      <c r="F39" s="295">
        <v>18738462.551906999</v>
      </c>
      <c r="G39" s="295">
        <v>4124.6907929999998</v>
      </c>
      <c r="H39" s="295">
        <v>20650701.019386999</v>
      </c>
      <c r="I39" s="295">
        <v>4342.9296379999996</v>
      </c>
      <c r="J39" s="295">
        <v>28617574.835041001</v>
      </c>
      <c r="K39" s="295">
        <v>4689.8906880000004</v>
      </c>
      <c r="L39" s="295">
        <v>32174246.606500104</v>
      </c>
      <c r="M39" s="295">
        <v>5006.6277950000003</v>
      </c>
      <c r="N39" s="295">
        <v>31679290.125827301</v>
      </c>
      <c r="O39" s="868">
        <v>5458.9433369999997</v>
      </c>
      <c r="P39" s="868">
        <v>24111739.569448199</v>
      </c>
      <c r="Q39" s="868">
        <v>5822.4623650000003</v>
      </c>
      <c r="R39" s="868">
        <v>24715646.636838399</v>
      </c>
    </row>
    <row r="40" spans="2:24" x14ac:dyDescent="0.35">
      <c r="B40" s="221" t="s">
        <v>204</v>
      </c>
      <c r="C40" s="297">
        <v>72.549051000000006</v>
      </c>
      <c r="D40" s="297">
        <v>4034866.4432990002</v>
      </c>
      <c r="E40" s="297">
        <v>82.763416000000007</v>
      </c>
      <c r="F40" s="297">
        <v>4332612.0536399996</v>
      </c>
      <c r="G40" s="297">
        <v>107.720354</v>
      </c>
      <c r="H40" s="297">
        <v>4185076.96538</v>
      </c>
      <c r="I40" s="297">
        <v>122.464043</v>
      </c>
      <c r="J40" s="297">
        <v>3330292.8349020001</v>
      </c>
      <c r="K40" s="297">
        <v>128.675588</v>
      </c>
      <c r="L40" s="297">
        <v>4033106.5200174688</v>
      </c>
      <c r="M40" s="297">
        <v>128.02849699999999</v>
      </c>
      <c r="N40" s="297">
        <v>3867600.54418814</v>
      </c>
      <c r="O40" s="869">
        <v>128.20642799999999</v>
      </c>
      <c r="P40" s="869">
        <v>3299964.9416063698</v>
      </c>
      <c r="Q40" s="869">
        <v>121.200484</v>
      </c>
      <c r="R40" s="869">
        <v>3791949.1319898702</v>
      </c>
    </row>
    <row r="41" spans="2:24" x14ac:dyDescent="0.35">
      <c r="B41" s="298" t="s">
        <v>205</v>
      </c>
      <c r="C41" s="300">
        <v>19.781129000000377</v>
      </c>
      <c r="D41" s="300">
        <v>1136503.1043659998</v>
      </c>
      <c r="E41" s="300">
        <v>20.174995000000081</v>
      </c>
      <c r="F41" s="300">
        <v>1140067.5444529997</v>
      </c>
      <c r="G41" s="300">
        <v>18.958853000000133</v>
      </c>
      <c r="H41" s="300">
        <v>1043438.5452330019</v>
      </c>
      <c r="I41" s="300">
        <v>17.426319000000092</v>
      </c>
      <c r="J41" s="300">
        <v>765260.12005699752</v>
      </c>
      <c r="K41" s="300">
        <v>24.606178</v>
      </c>
      <c r="L41" s="300">
        <v>2515381.2959929523</v>
      </c>
      <c r="M41" s="300">
        <v>22.904983999999999</v>
      </c>
      <c r="N41" s="300">
        <v>3347988.7811868698</v>
      </c>
      <c r="O41" s="870">
        <v>25.770493999999999</v>
      </c>
      <c r="P41" s="870">
        <v>2530456.46867549</v>
      </c>
      <c r="Q41" s="870">
        <v>28.928412000000002</v>
      </c>
      <c r="R41" s="870">
        <v>2600752.5014120201</v>
      </c>
    </row>
    <row r="42" spans="2:24" x14ac:dyDescent="0.35">
      <c r="B42" s="52" t="s">
        <v>206</v>
      </c>
      <c r="C42" s="301"/>
      <c r="D42" s="301"/>
      <c r="E42" s="301"/>
      <c r="F42" s="301"/>
      <c r="G42" s="301"/>
      <c r="H42" s="301"/>
      <c r="I42" s="301"/>
      <c r="J42" s="301"/>
      <c r="K42" s="302"/>
      <c r="L42" s="301"/>
      <c r="M42" s="290"/>
    </row>
    <row r="43" spans="2:24" x14ac:dyDescent="0.35">
      <c r="B43" s="34" t="s">
        <v>29</v>
      </c>
      <c r="J43" s="303"/>
      <c r="K43" s="270"/>
      <c r="L43" s="270"/>
    </row>
    <row r="44" spans="2:24" ht="20.149999999999999" customHeight="1" x14ac:dyDescent="0.35">
      <c r="J44" s="39"/>
      <c r="K44" s="270"/>
      <c r="L44" s="270"/>
    </row>
    <row r="45" spans="2:24" x14ac:dyDescent="0.35">
      <c r="B45" s="2" t="s">
        <v>207</v>
      </c>
    </row>
    <row r="46" spans="2:24" x14ac:dyDescent="0.35">
      <c r="B46" s="118" t="s">
        <v>87</v>
      </c>
    </row>
    <row r="47" spans="2:24" x14ac:dyDescent="0.35">
      <c r="B47" s="144"/>
      <c r="C47" s="992">
        <v>2017</v>
      </c>
      <c r="D47" s="992"/>
      <c r="E47" s="992"/>
      <c r="F47" s="992">
        <v>2018</v>
      </c>
      <c r="G47" s="992"/>
      <c r="H47" s="992"/>
      <c r="I47" s="992">
        <v>2019</v>
      </c>
      <c r="J47" s="992"/>
      <c r="K47" s="992"/>
      <c r="L47" s="992">
        <v>2020</v>
      </c>
      <c r="M47" s="992"/>
      <c r="N47" s="992"/>
      <c r="O47" s="15"/>
    </row>
    <row r="48" spans="2:24" x14ac:dyDescent="0.35">
      <c r="B48" s="15"/>
      <c r="C48" s="980" t="s">
        <v>49</v>
      </c>
      <c r="D48" s="983" t="s">
        <v>50</v>
      </c>
      <c r="E48" s="983"/>
      <c r="F48" s="980" t="s">
        <v>49</v>
      </c>
      <c r="G48" s="983" t="s">
        <v>50</v>
      </c>
      <c r="H48" s="983"/>
      <c r="I48" s="980" t="s">
        <v>49</v>
      </c>
      <c r="J48" s="983" t="s">
        <v>50</v>
      </c>
      <c r="K48" s="983"/>
      <c r="L48" s="980" t="s">
        <v>49</v>
      </c>
      <c r="M48" s="983" t="s">
        <v>50</v>
      </c>
      <c r="N48" s="983"/>
      <c r="O48" s="15"/>
    </row>
    <row r="49" spans="2:25" ht="15" customHeight="1" x14ac:dyDescent="0.35">
      <c r="B49" s="114"/>
      <c r="C49" s="981"/>
      <c r="D49" s="233" t="s">
        <v>71</v>
      </c>
      <c r="E49" s="153" t="s">
        <v>51</v>
      </c>
      <c r="F49" s="981"/>
      <c r="G49" s="233" t="s">
        <v>71</v>
      </c>
      <c r="H49" s="153" t="s">
        <v>51</v>
      </c>
      <c r="I49" s="981"/>
      <c r="J49" s="233" t="s">
        <v>71</v>
      </c>
      <c r="K49" s="153" t="s">
        <v>51</v>
      </c>
      <c r="L49" s="981"/>
      <c r="M49" s="233" t="s">
        <v>71</v>
      </c>
      <c r="N49" s="153" t="s">
        <v>51</v>
      </c>
      <c r="O49" s="15"/>
    </row>
    <row r="50" spans="2:25" x14ac:dyDescent="0.35">
      <c r="B50" s="271" t="s">
        <v>24</v>
      </c>
      <c r="C50" s="601">
        <v>4642</v>
      </c>
      <c r="D50" s="601">
        <v>78286492</v>
      </c>
      <c r="E50" s="305">
        <v>3.2525254381581264E-4</v>
      </c>
      <c r="F50" s="601">
        <v>7736</v>
      </c>
      <c r="G50" s="601">
        <v>97327128</v>
      </c>
      <c r="H50" s="305">
        <v>4.01993129431938E-4</v>
      </c>
      <c r="I50" s="601">
        <v>15934</v>
      </c>
      <c r="J50" s="601">
        <v>161642174</v>
      </c>
      <c r="K50" s="305">
        <v>6.2460227036865404E-4</v>
      </c>
      <c r="L50" s="601">
        <v>35893</v>
      </c>
      <c r="M50" s="601">
        <v>266969099</v>
      </c>
      <c r="N50" s="305">
        <v>8.1609163365176335E-4</v>
      </c>
      <c r="O50" s="15"/>
    </row>
    <row r="51" spans="2:25" x14ac:dyDescent="0.35">
      <c r="B51" s="730" t="s">
        <v>185</v>
      </c>
      <c r="C51" s="697" t="s">
        <v>34</v>
      </c>
      <c r="D51" s="697" t="s">
        <v>34</v>
      </c>
      <c r="E51" s="309" t="s">
        <v>34</v>
      </c>
      <c r="F51" s="311">
        <v>6521</v>
      </c>
      <c r="G51" s="311">
        <v>78314614</v>
      </c>
      <c r="H51" s="312">
        <v>7.2199903199130075E-4</v>
      </c>
      <c r="I51" s="311">
        <v>13302</v>
      </c>
      <c r="J51" s="311">
        <v>127572549</v>
      </c>
      <c r="K51" s="312">
        <v>1.3284841552671676E-3</v>
      </c>
      <c r="L51" s="311">
        <v>25254</v>
      </c>
      <c r="M51" s="311">
        <v>191474396</v>
      </c>
      <c r="N51" s="312">
        <v>1.9091867148865989E-3</v>
      </c>
      <c r="O51" s="15"/>
    </row>
    <row r="52" spans="2:25" x14ac:dyDescent="0.35">
      <c r="B52" s="558" t="s">
        <v>186</v>
      </c>
      <c r="C52" s="165" t="s">
        <v>34</v>
      </c>
      <c r="D52" s="165" t="s">
        <v>34</v>
      </c>
      <c r="E52" s="314" t="s">
        <v>34</v>
      </c>
      <c r="F52" s="281">
        <v>5</v>
      </c>
      <c r="G52" s="281">
        <v>29800</v>
      </c>
      <c r="H52" s="315">
        <v>3.4451620606545524E-2</v>
      </c>
      <c r="I52" s="281">
        <v>729</v>
      </c>
      <c r="J52" s="281">
        <v>2203240</v>
      </c>
      <c r="K52" s="315">
        <v>3.1144763392694352E-2</v>
      </c>
      <c r="L52" s="281">
        <v>7131</v>
      </c>
      <c r="M52" s="281">
        <v>10562419</v>
      </c>
      <c r="N52" s="315">
        <v>4.0249070006620938E-2</v>
      </c>
      <c r="O52" s="15"/>
    </row>
    <row r="53" spans="2:25" ht="15.5" x14ac:dyDescent="0.35">
      <c r="B53" s="558" t="s">
        <v>392</v>
      </c>
      <c r="C53" s="165" t="s">
        <v>34</v>
      </c>
      <c r="D53" s="165" t="s">
        <v>34</v>
      </c>
      <c r="E53" s="314" t="s">
        <v>34</v>
      </c>
      <c r="F53" s="281">
        <v>14</v>
      </c>
      <c r="G53" s="281">
        <v>4622598</v>
      </c>
      <c r="H53" s="315">
        <v>4.5630114661423065E-5</v>
      </c>
      <c r="I53" s="281">
        <v>15</v>
      </c>
      <c r="J53" s="281">
        <v>15476053</v>
      </c>
      <c r="K53" s="315">
        <v>1.2616707923582135E-4</v>
      </c>
      <c r="L53" s="281">
        <v>51</v>
      </c>
      <c r="M53" s="281">
        <v>2439224</v>
      </c>
      <c r="N53" s="315">
        <v>1.2809685007011962E-5</v>
      </c>
      <c r="O53" s="15"/>
    </row>
    <row r="54" spans="2:25" x14ac:dyDescent="0.35">
      <c r="B54" s="316" t="s">
        <v>188</v>
      </c>
      <c r="C54" s="698" t="s">
        <v>34</v>
      </c>
      <c r="D54" s="698" t="s">
        <v>34</v>
      </c>
      <c r="E54" s="319" t="s">
        <v>34</v>
      </c>
      <c r="F54" s="321">
        <v>1196</v>
      </c>
      <c r="G54" s="321">
        <v>14360116</v>
      </c>
      <c r="H54" s="322">
        <v>4.4409675977373974E-4</v>
      </c>
      <c r="I54" s="321">
        <v>1888</v>
      </c>
      <c r="J54" s="321">
        <v>16390332</v>
      </c>
      <c r="K54" s="322">
        <v>4.0945526580929632E-4</v>
      </c>
      <c r="L54" s="321">
        <v>3457</v>
      </c>
      <c r="M54" s="321">
        <v>62493060</v>
      </c>
      <c r="N54" s="322">
        <v>1.7283578651794583E-3</v>
      </c>
      <c r="O54" s="15"/>
    </row>
    <row r="55" spans="2:25" x14ac:dyDescent="0.35">
      <c r="B55" s="323" t="s">
        <v>189</v>
      </c>
      <c r="C55" s="643" t="s">
        <v>34</v>
      </c>
      <c r="D55" s="643" t="s">
        <v>34</v>
      </c>
      <c r="E55" s="326" t="s">
        <v>34</v>
      </c>
      <c r="F55" s="328">
        <v>7722</v>
      </c>
      <c r="G55" s="328">
        <v>92704530</v>
      </c>
      <c r="H55" s="329">
        <v>6.5838684851430749E-4</v>
      </c>
      <c r="I55" s="328">
        <v>15919</v>
      </c>
      <c r="J55" s="328">
        <v>146166121</v>
      </c>
      <c r="K55" s="329">
        <v>1.0737324044346858E-3</v>
      </c>
      <c r="L55" s="328">
        <v>35842</v>
      </c>
      <c r="M55" s="328">
        <v>264529875</v>
      </c>
      <c r="N55" s="329">
        <v>1.9349570144768363E-3</v>
      </c>
      <c r="O55" s="15"/>
    </row>
    <row r="56" spans="2:25" s="541" customFormat="1" x14ac:dyDescent="0.35">
      <c r="B56" s="732" t="s">
        <v>387</v>
      </c>
      <c r="C56" s="732"/>
      <c r="D56" s="732"/>
      <c r="E56" s="732"/>
      <c r="F56" s="732"/>
      <c r="G56" s="732"/>
      <c r="H56" s="732"/>
      <c r="I56" s="732"/>
      <c r="J56" s="699"/>
      <c r="K56" s="700"/>
      <c r="L56" s="700"/>
      <c r="M56" s="290"/>
      <c r="T56"/>
      <c r="U56"/>
      <c r="V56"/>
      <c r="W56"/>
      <c r="X56"/>
      <c r="Y56"/>
    </row>
    <row r="57" spans="2:25" s="39" customFormat="1" x14ac:dyDescent="0.35">
      <c r="B57" s="652" t="s">
        <v>390</v>
      </c>
      <c r="C57" s="301"/>
      <c r="D57" s="301"/>
      <c r="E57" s="301"/>
      <c r="F57" s="301"/>
      <c r="G57" s="301"/>
      <c r="H57" s="301"/>
      <c r="I57" s="301"/>
      <c r="J57" s="332"/>
      <c r="K57" s="332"/>
      <c r="L57" s="332"/>
      <c r="M57" s="332"/>
      <c r="N57" s="332"/>
      <c r="O57" s="332"/>
      <c r="T57"/>
      <c r="U57"/>
      <c r="V57"/>
      <c r="W57"/>
      <c r="X57"/>
      <c r="Y57"/>
    </row>
    <row r="58" spans="2:25" s="39" customFormat="1" x14ac:dyDescent="0.35">
      <c r="B58" s="706" t="s">
        <v>394</v>
      </c>
      <c r="C58" s="332"/>
      <c r="E58" s="332"/>
      <c r="F58" s="332"/>
      <c r="G58" s="332"/>
      <c r="H58" s="332"/>
      <c r="I58" s="332"/>
      <c r="J58" s="332"/>
      <c r="K58" s="332"/>
      <c r="L58" s="332"/>
      <c r="M58" s="332"/>
      <c r="N58" s="332"/>
      <c r="O58" s="332"/>
      <c r="T58"/>
      <c r="U58"/>
      <c r="V58"/>
      <c r="W58"/>
      <c r="X58"/>
      <c r="Y58"/>
    </row>
    <row r="59" spans="2:25" s="39" customFormat="1" x14ac:dyDescent="0.35">
      <c r="B59" s="608" t="s">
        <v>29</v>
      </c>
      <c r="C59" s="332"/>
      <c r="D59" s="333"/>
      <c r="E59" s="332"/>
      <c r="F59" s="332"/>
      <c r="G59" s="332"/>
      <c r="H59" s="332"/>
      <c r="I59" s="332"/>
      <c r="J59" s="332"/>
      <c r="K59" s="332"/>
      <c r="L59" s="332"/>
      <c r="M59" s="332"/>
      <c r="N59" s="332"/>
      <c r="O59" s="332"/>
      <c r="T59"/>
      <c r="U59"/>
      <c r="V59"/>
      <c r="W59"/>
      <c r="X59"/>
      <c r="Y59"/>
    </row>
    <row r="60" spans="2:25" ht="20.149999999999999" customHeight="1" x14ac:dyDescent="0.35">
      <c r="B60" s="34"/>
      <c r="C60" s="332"/>
      <c r="D60" s="333"/>
      <c r="E60" s="332"/>
      <c r="F60" s="332"/>
      <c r="G60" s="332"/>
      <c r="H60" s="332"/>
      <c r="I60" s="332"/>
      <c r="J60" s="332"/>
      <c r="K60" s="332"/>
      <c r="L60" s="332"/>
      <c r="M60" s="332"/>
      <c r="N60" s="332"/>
      <c r="O60" s="332"/>
    </row>
    <row r="61" spans="2:25" x14ac:dyDescent="0.35">
      <c r="B61" s="2" t="s">
        <v>211</v>
      </c>
      <c r="C61" s="332"/>
      <c r="D61" s="333"/>
      <c r="E61" s="332"/>
      <c r="F61" s="332"/>
      <c r="G61" s="332"/>
      <c r="H61" s="332"/>
      <c r="I61" s="332"/>
      <c r="J61" s="332"/>
      <c r="K61" s="332"/>
      <c r="L61" s="332"/>
      <c r="R61" s="954" t="s">
        <v>2</v>
      </c>
      <c r="S61" s="954"/>
    </row>
    <row r="62" spans="2:25" x14ac:dyDescent="0.35">
      <c r="B62" s="118" t="s">
        <v>87</v>
      </c>
      <c r="C62" s="332"/>
      <c r="D62" s="333"/>
      <c r="E62" s="332"/>
      <c r="F62" s="332"/>
      <c r="G62" s="332"/>
      <c r="H62" s="332"/>
      <c r="I62" s="332"/>
      <c r="J62" s="332"/>
      <c r="K62" s="332"/>
      <c r="L62" s="332"/>
      <c r="M62" s="332"/>
    </row>
    <row r="63" spans="2:25" x14ac:dyDescent="0.35">
      <c r="B63" s="144"/>
      <c r="C63" s="992">
        <v>2021</v>
      </c>
      <c r="D63" s="992"/>
      <c r="E63" s="992"/>
      <c r="F63" s="992">
        <v>2022</v>
      </c>
      <c r="G63" s="992"/>
      <c r="H63" s="992"/>
      <c r="I63" s="990">
        <v>2023</v>
      </c>
      <c r="J63" s="990"/>
      <c r="K63" s="990"/>
      <c r="L63" s="990">
        <v>2024</v>
      </c>
      <c r="M63" s="990"/>
      <c r="N63" s="990"/>
    </row>
    <row r="64" spans="2:25" x14ac:dyDescent="0.35">
      <c r="B64" s="15"/>
      <c r="C64" s="980" t="s">
        <v>175</v>
      </c>
      <c r="D64" s="983" t="s">
        <v>50</v>
      </c>
      <c r="E64" s="983"/>
      <c r="F64" s="980" t="s">
        <v>175</v>
      </c>
      <c r="G64" s="983" t="s">
        <v>50</v>
      </c>
      <c r="H64" s="983"/>
      <c r="I64" s="987" t="s">
        <v>175</v>
      </c>
      <c r="J64" s="991" t="s">
        <v>50</v>
      </c>
      <c r="K64" s="991"/>
      <c r="L64" s="987" t="s">
        <v>175</v>
      </c>
      <c r="M64" s="991" t="s">
        <v>50</v>
      </c>
      <c r="N64" s="991"/>
    </row>
    <row r="65" spans="2:15" ht="15" customHeight="1" x14ac:dyDescent="0.35">
      <c r="B65" s="114"/>
      <c r="C65" s="981"/>
      <c r="D65" s="233" t="s">
        <v>71</v>
      </c>
      <c r="E65" s="153" t="s">
        <v>51</v>
      </c>
      <c r="F65" s="981"/>
      <c r="G65" s="233" t="s">
        <v>71</v>
      </c>
      <c r="H65" s="153" t="s">
        <v>51</v>
      </c>
      <c r="I65" s="988"/>
      <c r="J65" s="871" t="s">
        <v>71</v>
      </c>
      <c r="K65" s="775" t="s">
        <v>51</v>
      </c>
      <c r="L65" s="988"/>
      <c r="M65" s="871" t="s">
        <v>71</v>
      </c>
      <c r="N65" s="775" t="s">
        <v>51</v>
      </c>
    </row>
    <row r="66" spans="2:15" x14ac:dyDescent="0.35">
      <c r="B66" s="271" t="s">
        <v>24</v>
      </c>
      <c r="C66" s="601">
        <v>46718</v>
      </c>
      <c r="D66" s="601">
        <v>287264067.69999999</v>
      </c>
      <c r="E66" s="305">
        <v>7.4184861163370248E-4</v>
      </c>
      <c r="F66" s="601">
        <v>76846</v>
      </c>
      <c r="G66" s="601">
        <v>313163441.68000001</v>
      </c>
      <c r="H66" s="305">
        <v>8.0515339319381699E-4</v>
      </c>
      <c r="I66" s="601">
        <v>90453</v>
      </c>
      <c r="J66" s="601">
        <v>312487450.33999997</v>
      </c>
      <c r="K66" s="305">
        <v>1.04363693238956E-3</v>
      </c>
      <c r="L66" s="601">
        <v>132298</v>
      </c>
      <c r="M66" s="601">
        <v>350992884.39999998</v>
      </c>
      <c r="N66" s="305">
        <v>1.12829161275585E-3</v>
      </c>
    </row>
    <row r="67" spans="2:15" x14ac:dyDescent="0.35">
      <c r="B67" s="730" t="s">
        <v>185</v>
      </c>
      <c r="C67" s="311">
        <v>33199</v>
      </c>
      <c r="D67" s="311">
        <v>246527532.69999999</v>
      </c>
      <c r="E67" s="312">
        <v>1.8991584658801925E-3</v>
      </c>
      <c r="F67" s="311">
        <v>40874</v>
      </c>
      <c r="G67" s="311">
        <v>205737586.81</v>
      </c>
      <c r="H67" s="312">
        <v>2.1306947440649102E-3</v>
      </c>
      <c r="I67" s="863">
        <v>38591</v>
      </c>
      <c r="J67" s="863">
        <v>202417172.16999999</v>
      </c>
      <c r="K67" s="872">
        <v>2.0606260121148298E-3</v>
      </c>
      <c r="L67" s="863">
        <v>41693</v>
      </c>
      <c r="M67" s="863">
        <v>199872165.97999999</v>
      </c>
      <c r="N67" s="872">
        <v>1.90703395817343E-3</v>
      </c>
    </row>
    <row r="68" spans="2:15" x14ac:dyDescent="0.35">
      <c r="B68" s="558" t="s">
        <v>186</v>
      </c>
      <c r="C68" s="281">
        <v>12913</v>
      </c>
      <c r="D68" s="281">
        <v>22406942</v>
      </c>
      <c r="E68" s="315">
        <v>4.4766108400099217E-2</v>
      </c>
      <c r="F68" s="281">
        <v>33193</v>
      </c>
      <c r="G68" s="281">
        <v>52768218.259999998</v>
      </c>
      <c r="H68" s="315">
        <v>4.4353651554354202E-2</v>
      </c>
      <c r="I68" s="777">
        <v>48630</v>
      </c>
      <c r="J68" s="777">
        <v>69003729.980000004</v>
      </c>
      <c r="K68" s="836">
        <v>3.89632978659794E-2</v>
      </c>
      <c r="L68" s="777">
        <v>80394</v>
      </c>
      <c r="M68" s="777">
        <v>105718759.01000001</v>
      </c>
      <c r="N68" s="836">
        <v>4.57158112541707E-2</v>
      </c>
    </row>
    <row r="69" spans="2:15" ht="15.5" x14ac:dyDescent="0.35">
      <c r="B69" s="558" t="s">
        <v>392</v>
      </c>
      <c r="C69" s="281">
        <v>5</v>
      </c>
      <c r="D69" s="281">
        <v>1539120</v>
      </c>
      <c r="E69" s="315">
        <v>7.8280169016699798E-6</v>
      </c>
      <c r="F69" s="281">
        <v>49</v>
      </c>
      <c r="G69" s="281">
        <v>1934773.75</v>
      </c>
      <c r="H69" s="315">
        <v>1.2162351763937301E-5</v>
      </c>
      <c r="I69" s="777">
        <v>32</v>
      </c>
      <c r="J69" s="777">
        <v>9828076.9900000002</v>
      </c>
      <c r="K69" s="836">
        <v>1.15172608195614E-4</v>
      </c>
      <c r="L69" s="777">
        <v>20</v>
      </c>
      <c r="M69" s="777">
        <v>3496816.44</v>
      </c>
      <c r="N69" s="836">
        <v>3.3598642286149301E-5</v>
      </c>
    </row>
    <row r="70" spans="2:15" x14ac:dyDescent="0.35">
      <c r="B70" s="316" t="s">
        <v>188</v>
      </c>
      <c r="C70" s="321">
        <v>601</v>
      </c>
      <c r="D70" s="321">
        <v>16790473</v>
      </c>
      <c r="E70" s="322">
        <v>2.7844372237266523E-4</v>
      </c>
      <c r="F70" s="321">
        <v>2730</v>
      </c>
      <c r="G70" s="321">
        <v>52722862.859999999</v>
      </c>
      <c r="H70" s="322">
        <v>3.9904910623766424E-4</v>
      </c>
      <c r="I70" s="779">
        <v>3200</v>
      </c>
      <c r="J70" s="779">
        <v>31238471.199999999</v>
      </c>
      <c r="K70" s="873">
        <v>2.7381452374996201E-4</v>
      </c>
      <c r="L70" s="779">
        <v>10191</v>
      </c>
      <c r="M70" s="779">
        <v>41905142.969999999</v>
      </c>
      <c r="N70" s="873">
        <v>4.1952562259118202E-4</v>
      </c>
    </row>
    <row r="71" spans="2:15" x14ac:dyDescent="0.35">
      <c r="B71" s="323" t="s">
        <v>189</v>
      </c>
      <c r="C71" s="328">
        <v>46713</v>
      </c>
      <c r="D71" s="328">
        <v>285724948</v>
      </c>
      <c r="E71" s="329">
        <v>1.4989990141060024E-3</v>
      </c>
      <c r="F71" s="328">
        <v>76797</v>
      </c>
      <c r="G71" s="328">
        <v>311228667.93000001</v>
      </c>
      <c r="H71" s="329">
        <v>1.3539341111458E-3</v>
      </c>
      <c r="I71" s="601">
        <v>90421</v>
      </c>
      <c r="J71" s="601">
        <v>302659373.35000002</v>
      </c>
      <c r="K71" s="305">
        <v>1.4137137978756601E-3</v>
      </c>
      <c r="L71" s="601">
        <v>132278</v>
      </c>
      <c r="M71" s="601">
        <v>347496067.95999998</v>
      </c>
      <c r="N71" s="305">
        <v>1.67866528561482E-3</v>
      </c>
    </row>
    <row r="72" spans="2:15" x14ac:dyDescent="0.35">
      <c r="B72" s="653" t="s">
        <v>390</v>
      </c>
      <c r="C72" s="332"/>
      <c r="D72" s="333"/>
      <c r="E72" s="332"/>
      <c r="F72" s="332"/>
      <c r="G72" s="332"/>
      <c r="H72" s="332"/>
      <c r="I72" s="332"/>
      <c r="J72" s="332"/>
      <c r="K72" s="332"/>
      <c r="L72" s="332"/>
      <c r="M72" s="332"/>
      <c r="N72" s="332"/>
      <c r="O72" s="332"/>
    </row>
    <row r="73" spans="2:15" x14ac:dyDescent="0.35">
      <c r="B73" s="706" t="s">
        <v>394</v>
      </c>
      <c r="C73" s="332"/>
      <c r="D73" s="39"/>
      <c r="E73" s="332"/>
      <c r="F73" s="332"/>
      <c r="G73" s="332"/>
      <c r="H73" s="332"/>
      <c r="I73" s="332"/>
      <c r="J73" s="332"/>
      <c r="K73" s="332"/>
      <c r="L73" s="332"/>
      <c r="M73" s="332"/>
      <c r="N73" s="332"/>
      <c r="O73" s="332"/>
    </row>
    <row r="74" spans="2:15" x14ac:dyDescent="0.35">
      <c r="B74" s="34" t="s">
        <v>29</v>
      </c>
      <c r="C74" s="332"/>
      <c r="D74" s="333"/>
      <c r="E74" s="332"/>
      <c r="F74" s="332"/>
      <c r="G74" s="332"/>
      <c r="H74" s="332"/>
      <c r="I74" s="332"/>
      <c r="J74" s="332"/>
      <c r="K74" s="332"/>
      <c r="L74" s="332"/>
      <c r="M74" s="332"/>
      <c r="N74" s="332"/>
      <c r="O74" s="332"/>
    </row>
    <row r="75" spans="2:15" ht="20.149999999999999" customHeight="1" x14ac:dyDescent="0.35">
      <c r="J75" s="39"/>
      <c r="K75" s="270"/>
      <c r="L75" s="270"/>
    </row>
    <row r="76" spans="2:15" x14ac:dyDescent="0.35">
      <c r="B76" s="2" t="s">
        <v>215</v>
      </c>
      <c r="C76" s="15"/>
      <c r="E76" s="332"/>
      <c r="F76" s="332"/>
      <c r="G76" s="332"/>
      <c r="H76" s="332"/>
      <c r="I76" s="332"/>
      <c r="J76" s="332"/>
      <c r="K76" s="332"/>
      <c r="L76" s="332"/>
      <c r="M76" s="332"/>
      <c r="N76" s="332"/>
      <c r="O76" s="332"/>
    </row>
    <row r="77" spans="2:15" x14ac:dyDescent="0.35">
      <c r="B77" s="118" t="s">
        <v>87</v>
      </c>
    </row>
    <row r="78" spans="2:15" x14ac:dyDescent="0.35">
      <c r="B78" s="144"/>
      <c r="C78" s="982">
        <v>2017</v>
      </c>
      <c r="D78" s="982"/>
      <c r="E78" s="982"/>
      <c r="F78" s="982">
        <v>2018</v>
      </c>
      <c r="G78" s="982"/>
      <c r="H78" s="982"/>
      <c r="I78" s="982">
        <v>2019</v>
      </c>
      <c r="J78" s="982"/>
      <c r="K78" s="982"/>
      <c r="L78" s="982">
        <v>2020</v>
      </c>
      <c r="M78" s="982"/>
      <c r="N78" s="982"/>
    </row>
    <row r="79" spans="2:15" x14ac:dyDescent="0.35">
      <c r="B79" s="15"/>
      <c r="C79" s="980" t="s">
        <v>49</v>
      </c>
      <c r="D79" s="980" t="s">
        <v>50</v>
      </c>
      <c r="E79" s="980"/>
      <c r="F79" s="980" t="s">
        <v>49</v>
      </c>
      <c r="G79" s="980" t="s">
        <v>50</v>
      </c>
      <c r="H79" s="980"/>
      <c r="I79" s="980" t="s">
        <v>49</v>
      </c>
      <c r="J79" s="980" t="s">
        <v>50</v>
      </c>
      <c r="K79" s="980"/>
      <c r="L79" s="980" t="s">
        <v>49</v>
      </c>
      <c r="M79" s="980" t="s">
        <v>50</v>
      </c>
      <c r="N79" s="980"/>
    </row>
    <row r="80" spans="2:15" ht="15" customHeight="1" x14ac:dyDescent="0.35">
      <c r="B80" s="154"/>
      <c r="C80" s="981"/>
      <c r="D80" s="233" t="s">
        <v>71</v>
      </c>
      <c r="E80" s="153" t="s">
        <v>51</v>
      </c>
      <c r="F80" s="981"/>
      <c r="G80" s="233" t="s">
        <v>71</v>
      </c>
      <c r="H80" s="153" t="s">
        <v>51</v>
      </c>
      <c r="I80" s="981"/>
      <c r="J80" s="233" t="s">
        <v>71</v>
      </c>
      <c r="K80" s="153" t="s">
        <v>51</v>
      </c>
      <c r="L80" s="981"/>
      <c r="M80" s="233" t="s">
        <v>71</v>
      </c>
      <c r="N80" s="153" t="s">
        <v>51</v>
      </c>
    </row>
    <row r="81" spans="2:24" x14ac:dyDescent="0.35">
      <c r="B81" s="271" t="s">
        <v>24</v>
      </c>
      <c r="C81" s="601">
        <v>4642</v>
      </c>
      <c r="D81" s="601">
        <v>78286492</v>
      </c>
      <c r="E81" s="305">
        <v>3.2525254381581264E-4</v>
      </c>
      <c r="F81" s="601">
        <v>7736</v>
      </c>
      <c r="G81" s="601">
        <v>97327128</v>
      </c>
      <c r="H81" s="305">
        <v>4.01993129431938E-4</v>
      </c>
      <c r="I81" s="601">
        <v>15934</v>
      </c>
      <c r="J81" s="601">
        <v>161642174</v>
      </c>
      <c r="K81" s="305">
        <v>6.2460227036865404E-4</v>
      </c>
      <c r="L81" s="601">
        <v>35893</v>
      </c>
      <c r="M81" s="601">
        <v>266969099</v>
      </c>
      <c r="N81" s="305">
        <v>8.1609163365176335E-4</v>
      </c>
    </row>
    <row r="82" spans="2:24" ht="26.5" x14ac:dyDescent="0.35">
      <c r="B82" s="272" t="s">
        <v>373</v>
      </c>
      <c r="C82" s="276">
        <v>816</v>
      </c>
      <c r="D82" s="276">
        <v>24063621</v>
      </c>
      <c r="E82" s="312">
        <v>1.0908303244761477E-3</v>
      </c>
      <c r="F82" s="276">
        <v>812</v>
      </c>
      <c r="G82" s="276">
        <v>21129273</v>
      </c>
      <c r="H82" s="312">
        <v>9.4790692504489885E-4</v>
      </c>
      <c r="I82" s="276">
        <v>970</v>
      </c>
      <c r="J82" s="276">
        <v>34640732</v>
      </c>
      <c r="K82" s="312">
        <v>1.6774831023492081E-3</v>
      </c>
      <c r="L82" s="276">
        <v>1834</v>
      </c>
      <c r="M82" s="276">
        <v>32246636</v>
      </c>
      <c r="N82" s="347">
        <v>1.7645428829404196E-3</v>
      </c>
    </row>
    <row r="83" spans="2:24" ht="15.5" x14ac:dyDescent="0.35">
      <c r="B83" s="17" t="s">
        <v>391</v>
      </c>
      <c r="C83" s="602">
        <v>3782</v>
      </c>
      <c r="D83" s="602">
        <v>53911822</v>
      </c>
      <c r="E83" s="315">
        <v>2.4658416294959679E-4</v>
      </c>
      <c r="F83" s="602">
        <v>6924</v>
      </c>
      <c r="G83" s="602">
        <v>76250889</v>
      </c>
      <c r="H83" s="315">
        <v>3.4687722872689695E-4</v>
      </c>
      <c r="I83" s="602">
        <v>15010</v>
      </c>
      <c r="J83" s="602">
        <v>128256965</v>
      </c>
      <c r="K83" s="315">
        <v>5.3857405508146629E-4</v>
      </c>
      <c r="L83" s="349">
        <v>33400</v>
      </c>
      <c r="M83" s="349">
        <v>233588136</v>
      </c>
      <c r="N83" s="350">
        <v>7.5629989621198688E-4</v>
      </c>
    </row>
    <row r="84" spans="2:24" s="39" customFormat="1" ht="27" customHeight="1" x14ac:dyDescent="0.35">
      <c r="B84" s="616" t="s">
        <v>378</v>
      </c>
      <c r="C84" s="337" t="s">
        <v>34</v>
      </c>
      <c r="D84" s="337" t="s">
        <v>34</v>
      </c>
      <c r="E84" s="338" t="s">
        <v>34</v>
      </c>
      <c r="F84" s="337" t="s">
        <v>34</v>
      </c>
      <c r="G84" s="337" t="s">
        <v>34</v>
      </c>
      <c r="H84" s="338" t="s">
        <v>34</v>
      </c>
      <c r="I84" s="337" t="s">
        <v>34</v>
      </c>
      <c r="J84" s="338" t="s">
        <v>34</v>
      </c>
      <c r="K84" s="338" t="s">
        <v>34</v>
      </c>
      <c r="L84" s="337" t="s">
        <v>34</v>
      </c>
      <c r="M84" s="338" t="s">
        <v>34</v>
      </c>
      <c r="N84" s="338" t="s">
        <v>34</v>
      </c>
      <c r="T84"/>
      <c r="U84"/>
      <c r="V84"/>
      <c r="W84"/>
      <c r="X84"/>
    </row>
    <row r="85" spans="2:24" x14ac:dyDescent="0.35">
      <c r="B85" s="339" t="s">
        <v>196</v>
      </c>
      <c r="C85" s="245"/>
      <c r="D85" s="245"/>
      <c r="E85" s="341"/>
      <c r="F85" s="245"/>
      <c r="G85" s="245"/>
      <c r="H85" s="341"/>
      <c r="I85" s="245"/>
      <c r="J85" s="245"/>
      <c r="K85" s="341"/>
      <c r="L85" s="245"/>
      <c r="M85" s="245"/>
      <c r="N85" s="341"/>
    </row>
    <row r="86" spans="2:24" x14ac:dyDescent="0.35">
      <c r="B86" s="17" t="s">
        <v>197</v>
      </c>
      <c r="C86" s="163">
        <v>3593</v>
      </c>
      <c r="D86" s="163">
        <v>29873953</v>
      </c>
      <c r="E86" s="315">
        <v>1.0577504003249783E-3</v>
      </c>
      <c r="F86" s="163">
        <v>6074</v>
      </c>
      <c r="G86" s="163">
        <v>40522066</v>
      </c>
      <c r="H86" s="315">
        <v>1.420759130408676E-3</v>
      </c>
      <c r="I86" s="163">
        <v>14564</v>
      </c>
      <c r="J86" s="602">
        <v>89906152</v>
      </c>
      <c r="K86" s="315">
        <v>2.3520146707735018E-3</v>
      </c>
      <c r="L86" s="163">
        <v>31899</v>
      </c>
      <c r="M86" s="602">
        <v>141912039</v>
      </c>
      <c r="N86" s="315">
        <v>1.1738106650154168E-3</v>
      </c>
    </row>
    <row r="87" spans="2:24" x14ac:dyDescent="0.35">
      <c r="B87" s="17" t="s">
        <v>198</v>
      </c>
      <c r="C87" s="279">
        <v>189</v>
      </c>
      <c r="D87" s="279">
        <v>24037869</v>
      </c>
      <c r="E87" s="315">
        <v>1.7414151520023176E-4</v>
      </c>
      <c r="F87" s="279">
        <v>850</v>
      </c>
      <c r="G87" s="279">
        <v>35728823</v>
      </c>
      <c r="H87" s="315">
        <v>2.5271623869770141E-4</v>
      </c>
      <c r="I87" s="279">
        <v>446</v>
      </c>
      <c r="J87" s="279">
        <v>38350813</v>
      </c>
      <c r="K87" s="315">
        <v>2.8204149001578215E-4</v>
      </c>
      <c r="L87" s="279">
        <v>1501</v>
      </c>
      <c r="M87" s="279">
        <v>91676097</v>
      </c>
      <c r="N87" s="315">
        <v>6.8927283611206738E-4</v>
      </c>
    </row>
    <row r="88" spans="2:24" x14ac:dyDescent="0.35">
      <c r="B88" s="558" t="s">
        <v>199</v>
      </c>
      <c r="C88" s="279" t="s">
        <v>34</v>
      </c>
      <c r="D88" s="279" t="s">
        <v>34</v>
      </c>
      <c r="E88" s="315" t="s">
        <v>34</v>
      </c>
      <c r="F88" s="279" t="s">
        <v>34</v>
      </c>
      <c r="G88" s="279" t="s">
        <v>34</v>
      </c>
      <c r="H88" s="315" t="s">
        <v>34</v>
      </c>
      <c r="I88" s="279" t="s">
        <v>34</v>
      </c>
      <c r="J88" s="279" t="s">
        <v>34</v>
      </c>
      <c r="K88" s="315" t="s">
        <v>34</v>
      </c>
      <c r="L88" s="279" t="s">
        <v>34</v>
      </c>
      <c r="M88" s="279" t="s">
        <v>34</v>
      </c>
      <c r="N88" s="315" t="s">
        <v>34</v>
      </c>
    </row>
    <row r="89" spans="2:24" s="541" customFormat="1" x14ac:dyDescent="0.35">
      <c r="B89" s="866" t="s">
        <v>455</v>
      </c>
      <c r="C89" s="777" t="s">
        <v>34</v>
      </c>
      <c r="D89" s="777" t="s">
        <v>34</v>
      </c>
      <c r="E89" s="874" t="s">
        <v>34</v>
      </c>
      <c r="F89" s="777" t="s">
        <v>34</v>
      </c>
      <c r="G89" s="777" t="s">
        <v>34</v>
      </c>
      <c r="H89" s="874" t="s">
        <v>34</v>
      </c>
      <c r="I89" s="875" t="s">
        <v>34</v>
      </c>
      <c r="J89" s="875" t="s">
        <v>34</v>
      </c>
      <c r="K89" s="876" t="s">
        <v>34</v>
      </c>
      <c r="L89" s="875" t="s">
        <v>34</v>
      </c>
      <c r="M89" s="875" t="s">
        <v>34</v>
      </c>
      <c r="N89" s="876" t="s">
        <v>34</v>
      </c>
    </row>
    <row r="90" spans="2:24" s="541" customFormat="1" x14ac:dyDescent="0.35">
      <c r="B90" s="732" t="s">
        <v>387</v>
      </c>
      <c r="C90" s="696"/>
      <c r="D90" s="696"/>
      <c r="E90" s="696"/>
      <c r="F90" s="696"/>
      <c r="G90" s="696"/>
      <c r="H90" s="696"/>
      <c r="I90" s="330"/>
      <c r="J90" s="289"/>
      <c r="K90" s="100"/>
      <c r="L90" s="100"/>
      <c r="M90" s="290"/>
      <c r="S90"/>
      <c r="T90"/>
      <c r="U90"/>
      <c r="V90"/>
      <c r="W90"/>
      <c r="X90"/>
    </row>
    <row r="91" spans="2:24" x14ac:dyDescent="0.35">
      <c r="B91" s="52" t="s">
        <v>200</v>
      </c>
      <c r="C91" s="344"/>
      <c r="D91" s="344"/>
      <c r="E91" s="333"/>
      <c r="F91" s="332"/>
      <c r="G91" s="332"/>
      <c r="H91" s="332"/>
      <c r="I91" s="332"/>
      <c r="J91" s="333"/>
      <c r="K91" s="291"/>
      <c r="L91" s="345"/>
      <c r="M91" s="345"/>
      <c r="N91" s="291"/>
      <c r="O91" s="346"/>
    </row>
    <row r="92" spans="2:24" x14ac:dyDescent="0.35">
      <c r="B92" s="52" t="s">
        <v>393</v>
      </c>
      <c r="C92" s="291"/>
      <c r="D92" s="291"/>
      <c r="E92" s="333"/>
      <c r="F92" s="332"/>
      <c r="G92" s="332"/>
      <c r="H92" s="332"/>
      <c r="I92" s="332"/>
      <c r="J92" s="333"/>
      <c r="K92" s="291"/>
      <c r="L92" s="345"/>
      <c r="M92" s="345"/>
      <c r="N92" s="291"/>
      <c r="O92" s="346"/>
    </row>
    <row r="93" spans="2:24" x14ac:dyDescent="0.35">
      <c r="B93" s="34" t="s">
        <v>29</v>
      </c>
      <c r="C93" s="291"/>
      <c r="D93" s="291"/>
      <c r="E93" s="333"/>
      <c r="F93" s="332"/>
      <c r="G93" s="332"/>
      <c r="H93" s="332"/>
      <c r="I93" s="332"/>
      <c r="J93" s="333"/>
      <c r="K93" s="291"/>
      <c r="L93" s="345"/>
      <c r="M93" s="345"/>
      <c r="O93" s="346"/>
    </row>
    <row r="94" spans="2:24" ht="19.5" customHeight="1" x14ac:dyDescent="0.35">
      <c r="B94" s="34"/>
      <c r="C94" s="291"/>
      <c r="D94" s="291"/>
      <c r="E94" s="333"/>
      <c r="F94" s="332"/>
      <c r="G94" s="332"/>
      <c r="H94" s="332"/>
      <c r="I94" s="332"/>
      <c r="J94" s="333"/>
      <c r="L94" s="345"/>
      <c r="M94" s="345"/>
      <c r="O94" s="346"/>
    </row>
    <row r="95" spans="2:24" x14ac:dyDescent="0.35">
      <c r="B95" s="2" t="s">
        <v>218</v>
      </c>
      <c r="C95" s="291"/>
      <c r="D95" s="291"/>
      <c r="E95" s="291"/>
      <c r="F95" s="345"/>
      <c r="G95" s="345"/>
      <c r="H95" s="291"/>
      <c r="I95" s="345"/>
      <c r="J95" s="345"/>
      <c r="K95" s="291"/>
      <c r="P95" s="972"/>
      <c r="Q95" s="972"/>
    </row>
    <row r="96" spans="2:24" x14ac:dyDescent="0.35">
      <c r="B96" s="118" t="s">
        <v>87</v>
      </c>
      <c r="C96" s="291"/>
      <c r="D96" s="291"/>
      <c r="E96" s="291"/>
      <c r="F96" s="345"/>
      <c r="G96" s="345"/>
      <c r="H96" s="291"/>
      <c r="I96" s="345"/>
      <c r="J96" s="345"/>
      <c r="K96" s="291"/>
      <c r="L96" s="345"/>
      <c r="M96" s="345"/>
    </row>
    <row r="97" spans="2:23" x14ac:dyDescent="0.35">
      <c r="B97" s="144"/>
      <c r="C97" s="982">
        <v>2021</v>
      </c>
      <c r="D97" s="982"/>
      <c r="E97" s="982"/>
      <c r="F97" s="982">
        <v>2022</v>
      </c>
      <c r="G97" s="982"/>
      <c r="H97" s="982"/>
      <c r="I97" s="986">
        <v>2023</v>
      </c>
      <c r="J97" s="986"/>
      <c r="K97" s="986"/>
      <c r="L97" s="986">
        <v>2024</v>
      </c>
      <c r="M97" s="986"/>
      <c r="N97" s="986"/>
    </row>
    <row r="98" spans="2:23" x14ac:dyDescent="0.35">
      <c r="B98" s="15"/>
      <c r="C98" s="980" t="s">
        <v>175</v>
      </c>
      <c r="D98" s="980" t="s">
        <v>50</v>
      </c>
      <c r="E98" s="980"/>
      <c r="F98" s="980" t="s">
        <v>175</v>
      </c>
      <c r="G98" s="980" t="s">
        <v>50</v>
      </c>
      <c r="H98" s="980"/>
      <c r="I98" s="987" t="s">
        <v>175</v>
      </c>
      <c r="J98" s="987" t="s">
        <v>50</v>
      </c>
      <c r="K98" s="987"/>
      <c r="L98" s="987" t="s">
        <v>175</v>
      </c>
      <c r="M98" s="987" t="s">
        <v>50</v>
      </c>
      <c r="N98" s="987"/>
    </row>
    <row r="99" spans="2:23" ht="15" customHeight="1" x14ac:dyDescent="0.35">
      <c r="B99" s="154"/>
      <c r="C99" s="981"/>
      <c r="D99" s="233" t="s">
        <v>71</v>
      </c>
      <c r="E99" s="153" t="s">
        <v>51</v>
      </c>
      <c r="F99" s="981"/>
      <c r="G99" s="233" t="s">
        <v>71</v>
      </c>
      <c r="H99" s="153" t="s">
        <v>51</v>
      </c>
      <c r="I99" s="988"/>
      <c r="J99" s="871" t="s">
        <v>71</v>
      </c>
      <c r="K99" s="775" t="s">
        <v>51</v>
      </c>
      <c r="L99" s="988"/>
      <c r="M99" s="871" t="s">
        <v>71</v>
      </c>
      <c r="N99" s="775" t="s">
        <v>51</v>
      </c>
    </row>
    <row r="100" spans="2:23" x14ac:dyDescent="0.35">
      <c r="B100" s="271" t="s">
        <v>24</v>
      </c>
      <c r="C100" s="601">
        <v>46718</v>
      </c>
      <c r="D100" s="601">
        <v>287264067.69999999</v>
      </c>
      <c r="E100" s="305">
        <v>7.4184861163370248E-4</v>
      </c>
      <c r="F100" s="601">
        <v>76846</v>
      </c>
      <c r="G100" s="601">
        <v>313163441.68000001</v>
      </c>
      <c r="H100" s="305">
        <v>8.0515339319381699E-4</v>
      </c>
      <c r="I100" s="601">
        <v>90453</v>
      </c>
      <c r="J100" s="601">
        <v>312487450.33999997</v>
      </c>
      <c r="K100" s="305">
        <v>1.04363693238956E-3</v>
      </c>
      <c r="L100" s="601">
        <v>132298</v>
      </c>
      <c r="M100" s="601">
        <v>350992884.39999998</v>
      </c>
      <c r="N100" s="305">
        <v>1.12829161275585E-3</v>
      </c>
    </row>
    <row r="101" spans="2:23" ht="27" x14ac:dyDescent="0.35">
      <c r="B101" s="272" t="s">
        <v>193</v>
      </c>
      <c r="C101" s="276">
        <v>1455</v>
      </c>
      <c r="D101" s="276">
        <v>26411801</v>
      </c>
      <c r="E101" s="347">
        <v>8.5796841750117184E-4</v>
      </c>
      <c r="F101" s="276">
        <v>2233</v>
      </c>
      <c r="G101" s="276">
        <v>41585877.890000001</v>
      </c>
      <c r="H101" s="347">
        <v>1.58191043594015E-3</v>
      </c>
      <c r="I101" s="864">
        <v>1642</v>
      </c>
      <c r="J101" s="864">
        <v>24013642.68</v>
      </c>
      <c r="K101" s="877">
        <v>8.8285648712223004E-4</v>
      </c>
      <c r="L101" s="864">
        <v>2161</v>
      </c>
      <c r="M101" s="864">
        <v>28262552.93</v>
      </c>
      <c r="N101" s="877">
        <v>1.4541172648390699E-3</v>
      </c>
    </row>
    <row r="102" spans="2:23" ht="15.5" x14ac:dyDescent="0.35">
      <c r="B102" s="17" t="s">
        <v>391</v>
      </c>
      <c r="C102" s="349">
        <v>44830</v>
      </c>
      <c r="D102" s="349">
        <v>257570014.56</v>
      </c>
      <c r="E102" s="350">
        <v>7.3108746877616486E-4</v>
      </c>
      <c r="F102" s="349">
        <v>74513</v>
      </c>
      <c r="G102" s="349">
        <v>270784628.46999997</v>
      </c>
      <c r="H102" s="350">
        <v>7.5470214026567874E-4</v>
      </c>
      <c r="I102" s="865">
        <v>88571</v>
      </c>
      <c r="J102" s="865">
        <v>287156859.25</v>
      </c>
      <c r="K102" s="878">
        <v>1.0649081775463401E-3</v>
      </c>
      <c r="L102" s="865">
        <v>130073</v>
      </c>
      <c r="M102" s="865">
        <v>322628783.29000002</v>
      </c>
      <c r="N102" s="878">
        <v>1.11545301909014E-3</v>
      </c>
    </row>
    <row r="103" spans="2:23" s="39" customFormat="1" ht="27" customHeight="1" x14ac:dyDescent="0.35">
      <c r="B103" s="616" t="s">
        <v>378</v>
      </c>
      <c r="C103" s="352">
        <v>433</v>
      </c>
      <c r="D103" s="352">
        <v>3282252.1399999997</v>
      </c>
      <c r="E103" s="617">
        <v>7.9426850729985088E-4</v>
      </c>
      <c r="F103" s="352">
        <v>100</v>
      </c>
      <c r="G103" s="352">
        <v>792935.32</v>
      </c>
      <c r="H103" s="617">
        <v>7.3338150928300099E-5</v>
      </c>
      <c r="I103" s="865">
        <v>240</v>
      </c>
      <c r="J103" s="865">
        <v>1316948.4099999999</v>
      </c>
      <c r="K103" s="878">
        <v>5.1291669544694502E-4</v>
      </c>
      <c r="L103" s="865">
        <v>64</v>
      </c>
      <c r="M103" s="865">
        <v>101548.18</v>
      </c>
      <c r="N103" s="878">
        <v>4.2108182095990898E-5</v>
      </c>
      <c r="T103"/>
      <c r="U103"/>
      <c r="V103"/>
      <c r="W103"/>
    </row>
    <row r="104" spans="2:23" x14ac:dyDescent="0.35">
      <c r="B104" s="339" t="s">
        <v>196</v>
      </c>
      <c r="C104" s="245"/>
      <c r="D104" s="245"/>
      <c r="E104" s="341"/>
      <c r="F104" s="245"/>
      <c r="G104" s="245"/>
      <c r="H104" s="341"/>
      <c r="I104" s="825"/>
      <c r="J104" s="825"/>
      <c r="K104" s="879"/>
      <c r="L104" s="825"/>
      <c r="M104" s="825"/>
      <c r="N104" s="879"/>
    </row>
    <row r="105" spans="2:23" x14ac:dyDescent="0.35">
      <c r="B105" s="17" t="s">
        <v>197</v>
      </c>
      <c r="C105" s="281">
        <v>43693</v>
      </c>
      <c r="D105" s="281">
        <v>165861285.06</v>
      </c>
      <c r="E105" s="315">
        <v>1.1906493232576186E-3</v>
      </c>
      <c r="F105" s="281">
        <v>66198</v>
      </c>
      <c r="G105" s="281">
        <v>215545048.99000001</v>
      </c>
      <c r="H105" s="315">
        <v>1.7442230464870007E-3</v>
      </c>
      <c r="I105" s="777">
        <v>72044</v>
      </c>
      <c r="J105" s="777">
        <v>237960551.00999999</v>
      </c>
      <c r="K105" s="836">
        <v>4.9085073392064402E-3</v>
      </c>
      <c r="L105" s="777">
        <v>93448</v>
      </c>
      <c r="M105" s="777">
        <v>241569341.09</v>
      </c>
      <c r="N105" s="836">
        <v>4.3141265606641502E-3</v>
      </c>
    </row>
    <row r="106" spans="2:23" x14ac:dyDescent="0.35">
      <c r="B106" s="17" t="s">
        <v>198</v>
      </c>
      <c r="C106" s="281">
        <v>1137</v>
      </c>
      <c r="D106" s="281">
        <v>91708729.5</v>
      </c>
      <c r="E106" s="315">
        <v>6.3323295153837117E-4</v>
      </c>
      <c r="F106" s="281">
        <v>2116</v>
      </c>
      <c r="G106" s="281">
        <v>53439637.509999998</v>
      </c>
      <c r="H106" s="315">
        <v>2.3550261132599E-4</v>
      </c>
      <c r="I106" s="777">
        <v>1890</v>
      </c>
      <c r="J106" s="777">
        <v>36744503.859999999</v>
      </c>
      <c r="K106" s="836">
        <v>1.72703005635188E-4</v>
      </c>
      <c r="L106" s="777">
        <v>2445</v>
      </c>
      <c r="M106" s="777">
        <v>44596412.640000001</v>
      </c>
      <c r="N106" s="836">
        <v>1.9872747442997699E-4</v>
      </c>
    </row>
    <row r="107" spans="2:23" s="541" customFormat="1" x14ac:dyDescent="0.35">
      <c r="B107" s="558" t="s">
        <v>199</v>
      </c>
      <c r="C107" s="281">
        <v>592</v>
      </c>
      <c r="D107" s="281">
        <v>1051710</v>
      </c>
      <c r="E107" s="315">
        <v>1.8017200683895892E-2</v>
      </c>
      <c r="F107" s="281">
        <v>1856</v>
      </c>
      <c r="G107" s="281">
        <v>1427787.17</v>
      </c>
      <c r="H107" s="315">
        <v>0.13402699722997999</v>
      </c>
      <c r="I107" s="777">
        <v>3236</v>
      </c>
      <c r="J107" s="777">
        <v>7759228.3200000003</v>
      </c>
      <c r="K107" s="836">
        <v>6.0884207431197497E-2</v>
      </c>
      <c r="L107" s="777">
        <v>3587</v>
      </c>
      <c r="M107" s="777">
        <v>6792855.1200000001</v>
      </c>
      <c r="N107" s="836">
        <v>3.21444294977224E-2</v>
      </c>
    </row>
    <row r="108" spans="2:23" x14ac:dyDescent="0.35">
      <c r="B108" s="866" t="s">
        <v>455</v>
      </c>
      <c r="C108" s="875" t="s">
        <v>34</v>
      </c>
      <c r="D108" s="875" t="s">
        <v>34</v>
      </c>
      <c r="E108" s="876" t="s">
        <v>34</v>
      </c>
      <c r="F108" s="875">
        <v>6199</v>
      </c>
      <c r="G108" s="875">
        <v>1799942</v>
      </c>
      <c r="H108" s="876">
        <f>+G108/(N29*1000000)*100</f>
        <v>1.3289295127839754E-3</v>
      </c>
      <c r="I108" s="875">
        <v>14794</v>
      </c>
      <c r="J108" s="875">
        <v>12722215</v>
      </c>
      <c r="K108" s="880">
        <f>+J108/(P29*1000000)*100</f>
        <v>7.3027621677161604E-3</v>
      </c>
      <c r="L108" s="875">
        <v>34157</v>
      </c>
      <c r="M108" s="875">
        <v>36052962</v>
      </c>
      <c r="N108" s="880">
        <f>+M108/(R29*1000000)*100</f>
        <v>1.6508295595554803E-2</v>
      </c>
    </row>
    <row r="109" spans="2:23" s="541" customFormat="1" x14ac:dyDescent="0.35">
      <c r="B109" s="984" t="s">
        <v>387</v>
      </c>
      <c r="C109" s="959"/>
      <c r="D109" s="959"/>
      <c r="E109" s="959"/>
      <c r="F109" s="959"/>
      <c r="G109" s="959"/>
      <c r="H109" s="959"/>
      <c r="I109" s="985"/>
      <c r="J109" s="289"/>
      <c r="K109" s="100"/>
      <c r="L109" s="100"/>
      <c r="M109" s="290"/>
      <c r="T109"/>
      <c r="U109"/>
      <c r="V109"/>
      <c r="W109"/>
    </row>
    <row r="110" spans="2:23" x14ac:dyDescent="0.35">
      <c r="B110" s="52" t="s">
        <v>200</v>
      </c>
      <c r="C110" s="291"/>
      <c r="D110" s="291"/>
      <c r="E110" s="291"/>
      <c r="F110" s="345"/>
      <c r="G110" s="345"/>
      <c r="H110" s="291"/>
      <c r="I110" s="345"/>
      <c r="J110" s="345"/>
      <c r="K110" s="291"/>
      <c r="L110" s="345"/>
      <c r="M110" s="345"/>
      <c r="N110" s="291"/>
      <c r="O110" s="346"/>
    </row>
    <row r="111" spans="2:23" x14ac:dyDescent="0.35">
      <c r="B111" s="52" t="s">
        <v>393</v>
      </c>
      <c r="C111" s="291"/>
      <c r="D111" s="291"/>
      <c r="E111" s="291"/>
      <c r="F111" s="345"/>
      <c r="G111" s="345"/>
      <c r="H111" s="291"/>
      <c r="I111" s="345"/>
      <c r="J111" s="345"/>
      <c r="K111" s="291"/>
      <c r="L111" s="345"/>
      <c r="M111" s="345"/>
      <c r="N111" s="291"/>
      <c r="O111" s="346"/>
    </row>
    <row r="112" spans="2:23" x14ac:dyDescent="0.35">
      <c r="B112" s="34" t="s">
        <v>29</v>
      </c>
      <c r="C112" s="291"/>
      <c r="D112" s="291"/>
      <c r="E112" s="291"/>
      <c r="F112" s="345"/>
      <c r="G112" s="345"/>
      <c r="H112" s="291"/>
      <c r="I112" s="345"/>
      <c r="J112" s="345"/>
      <c r="K112" s="291"/>
      <c r="L112" s="345"/>
      <c r="M112" s="345"/>
      <c r="N112" s="291"/>
      <c r="O112" s="346"/>
    </row>
    <row r="113" spans="2:19" ht="20.149999999999999" customHeight="1" x14ac:dyDescent="0.35">
      <c r="B113" s="15"/>
      <c r="C113" s="15"/>
      <c r="K113" s="289" t="s">
        <v>44</v>
      </c>
    </row>
    <row r="114" spans="2:19" x14ac:dyDescent="0.35">
      <c r="B114" s="2" t="s">
        <v>417</v>
      </c>
      <c r="P114" s="954" t="s">
        <v>2</v>
      </c>
      <c r="Q114" s="954"/>
    </row>
    <row r="115" spans="2:19" x14ac:dyDescent="0.35">
      <c r="B115" s="118" t="s">
        <v>111</v>
      </c>
    </row>
    <row r="116" spans="2:19" x14ac:dyDescent="0.35">
      <c r="B116" s="144"/>
      <c r="C116" s="982">
        <v>2017</v>
      </c>
      <c r="D116" s="982"/>
      <c r="E116" s="982"/>
      <c r="F116" s="982">
        <v>2018</v>
      </c>
      <c r="G116" s="982"/>
      <c r="H116" s="982"/>
      <c r="I116" s="982">
        <v>2019</v>
      </c>
      <c r="J116" s="982"/>
      <c r="K116" s="982"/>
      <c r="L116" s="982">
        <v>2020</v>
      </c>
      <c r="M116" s="982"/>
      <c r="N116" s="982"/>
    </row>
    <row r="117" spans="2:19" x14ac:dyDescent="0.35">
      <c r="B117" s="15"/>
      <c r="C117" s="980" t="s">
        <v>49</v>
      </c>
      <c r="D117" s="980" t="s">
        <v>50</v>
      </c>
      <c r="E117" s="980"/>
      <c r="F117" s="980" t="s">
        <v>49</v>
      </c>
      <c r="G117" s="980" t="s">
        <v>50</v>
      </c>
      <c r="H117" s="980"/>
      <c r="I117" s="980" t="s">
        <v>49</v>
      </c>
      <c r="J117" s="980" t="s">
        <v>50</v>
      </c>
      <c r="K117" s="980"/>
      <c r="L117" s="980" t="s">
        <v>49</v>
      </c>
      <c r="M117" s="980" t="s">
        <v>50</v>
      </c>
      <c r="N117" s="980"/>
    </row>
    <row r="118" spans="2:19" ht="15" customHeight="1" x14ac:dyDescent="0.35">
      <c r="B118" s="114"/>
      <c r="C118" s="981"/>
      <c r="D118" s="233" t="s">
        <v>71</v>
      </c>
      <c r="E118" s="153" t="s">
        <v>51</v>
      </c>
      <c r="F118" s="981"/>
      <c r="G118" s="233" t="s">
        <v>71</v>
      </c>
      <c r="H118" s="153" t="s">
        <v>51</v>
      </c>
      <c r="I118" s="981"/>
      <c r="J118" s="233" t="s">
        <v>71</v>
      </c>
      <c r="K118" s="153" t="s">
        <v>51</v>
      </c>
      <c r="L118" s="981"/>
      <c r="M118" s="233" t="s">
        <v>71</v>
      </c>
      <c r="N118" s="153" t="s">
        <v>51</v>
      </c>
    </row>
    <row r="119" spans="2:19" x14ac:dyDescent="0.35">
      <c r="B119" s="200" t="s">
        <v>203</v>
      </c>
      <c r="C119" s="260">
        <v>3249</v>
      </c>
      <c r="D119" s="260">
        <v>26376140</v>
      </c>
      <c r="E119" s="355">
        <v>1.3957048609283281E-4</v>
      </c>
      <c r="F119" s="260">
        <v>5333</v>
      </c>
      <c r="G119" s="260">
        <v>31379163</v>
      </c>
      <c r="H119" s="355">
        <v>1.6745857838164298E-4</v>
      </c>
      <c r="I119" s="260">
        <v>11892</v>
      </c>
      <c r="J119" s="260">
        <v>83949203</v>
      </c>
      <c r="K119" s="355">
        <v>4.0651987029974426E-4</v>
      </c>
      <c r="L119" s="260">
        <v>26596</v>
      </c>
      <c r="M119" s="260">
        <v>120441079</v>
      </c>
      <c r="N119" s="355">
        <v>4.208640309119592E-4</v>
      </c>
    </row>
    <row r="120" spans="2:19" x14ac:dyDescent="0.35">
      <c r="B120" s="356" t="s">
        <v>204</v>
      </c>
      <c r="C120" s="363">
        <v>1165</v>
      </c>
      <c r="D120" s="363">
        <v>37774404</v>
      </c>
      <c r="E120" s="359">
        <v>9.3619961232508037E-4</v>
      </c>
      <c r="F120" s="363">
        <v>2209</v>
      </c>
      <c r="G120" s="363">
        <v>56882385</v>
      </c>
      <c r="H120" s="359">
        <v>1.3128889523402135E-3</v>
      </c>
      <c r="I120" s="363">
        <v>3771</v>
      </c>
      <c r="J120" s="363">
        <v>66060701</v>
      </c>
      <c r="K120" s="359">
        <v>1.5784823444460062E-3</v>
      </c>
      <c r="L120" s="363">
        <v>9044</v>
      </c>
      <c r="M120" s="363">
        <v>111147563</v>
      </c>
      <c r="N120" s="359">
        <v>3.3374711627504891E-3</v>
      </c>
    </row>
    <row r="121" spans="2:19" x14ac:dyDescent="0.35">
      <c r="B121" s="298" t="s">
        <v>205</v>
      </c>
      <c r="C121" s="364">
        <v>228</v>
      </c>
      <c r="D121" s="364">
        <v>14135948</v>
      </c>
      <c r="E121" s="362">
        <v>1.243810768813145E-3</v>
      </c>
      <c r="F121" s="364">
        <v>194</v>
      </c>
      <c r="G121" s="364">
        <v>9065580</v>
      </c>
      <c r="H121" s="362">
        <v>7.9517920180331356E-4</v>
      </c>
      <c r="I121" s="364">
        <v>271</v>
      </c>
      <c r="J121" s="364">
        <v>11632270</v>
      </c>
      <c r="K121" s="362">
        <v>1.1148016385960219E-3</v>
      </c>
      <c r="L121" s="364">
        <v>253</v>
      </c>
      <c r="M121" s="364">
        <v>35380457</v>
      </c>
      <c r="N121" s="362">
        <v>4.6233242883955347E-3</v>
      </c>
    </row>
    <row r="122" spans="2:19" x14ac:dyDescent="0.35">
      <c r="B122" s="52" t="s">
        <v>206</v>
      </c>
      <c r="D122" s="39"/>
      <c r="E122" s="39"/>
      <c r="F122" s="39"/>
      <c r="G122" s="39"/>
      <c r="H122" s="39"/>
      <c r="I122" s="39"/>
      <c r="J122" s="39"/>
      <c r="K122" s="39"/>
      <c r="L122" s="39"/>
      <c r="M122" s="39"/>
      <c r="N122" s="39"/>
      <c r="O122" s="270"/>
    </row>
    <row r="123" spans="2:19" x14ac:dyDescent="0.35">
      <c r="B123" s="34" t="s">
        <v>29</v>
      </c>
      <c r="D123" s="39"/>
      <c r="E123" s="39"/>
      <c r="F123" s="39"/>
      <c r="G123" s="39"/>
      <c r="H123" s="39"/>
      <c r="I123" s="39"/>
      <c r="J123" s="39"/>
      <c r="K123" s="39"/>
      <c r="L123" s="39"/>
      <c r="M123" s="39"/>
      <c r="N123" s="39"/>
      <c r="O123" s="270"/>
    </row>
    <row r="124" spans="2:19" ht="20.149999999999999" customHeight="1" x14ac:dyDescent="0.35">
      <c r="B124" s="34"/>
      <c r="D124" s="39"/>
      <c r="E124" s="39"/>
      <c r="F124" s="39"/>
      <c r="G124" s="39"/>
      <c r="H124" s="39"/>
      <c r="I124" s="39"/>
      <c r="J124" s="39"/>
      <c r="L124" s="39"/>
      <c r="M124" s="39"/>
      <c r="N124" s="39"/>
      <c r="O124" s="270"/>
    </row>
    <row r="125" spans="2:19" x14ac:dyDescent="0.35">
      <c r="B125" s="2" t="s">
        <v>375</v>
      </c>
      <c r="D125" s="39"/>
      <c r="E125" s="39"/>
      <c r="F125" s="39"/>
      <c r="G125" s="39"/>
      <c r="H125" s="39"/>
      <c r="I125" s="39"/>
      <c r="J125" s="39"/>
      <c r="K125" s="39"/>
      <c r="L125" s="39"/>
      <c r="R125" s="972"/>
      <c r="S125" s="972"/>
    </row>
    <row r="126" spans="2:19" x14ac:dyDescent="0.35">
      <c r="B126" s="118" t="s">
        <v>111</v>
      </c>
      <c r="D126" s="39"/>
      <c r="E126" s="39"/>
      <c r="F126" s="39"/>
      <c r="G126" s="39"/>
      <c r="H126" s="39"/>
      <c r="I126" s="39"/>
      <c r="J126" s="39"/>
      <c r="K126" s="39"/>
      <c r="L126" s="39"/>
      <c r="M126" s="39"/>
    </row>
    <row r="127" spans="2:19" x14ac:dyDescent="0.35">
      <c r="B127" s="144"/>
      <c r="C127" s="982">
        <v>2021</v>
      </c>
      <c r="D127" s="982"/>
      <c r="E127" s="982"/>
      <c r="F127" s="982">
        <v>2022</v>
      </c>
      <c r="G127" s="982"/>
      <c r="H127" s="982"/>
      <c r="I127" s="989">
        <v>2023</v>
      </c>
      <c r="J127" s="989"/>
      <c r="K127" s="989"/>
      <c r="L127" s="989">
        <v>2024</v>
      </c>
      <c r="M127" s="989"/>
      <c r="N127" s="989"/>
    </row>
    <row r="128" spans="2:19" x14ac:dyDescent="0.35">
      <c r="B128" s="15"/>
      <c r="C128" s="980" t="s">
        <v>175</v>
      </c>
      <c r="D128" s="980" t="s">
        <v>50</v>
      </c>
      <c r="E128" s="980"/>
      <c r="F128" s="980" t="s">
        <v>175</v>
      </c>
      <c r="G128" s="980" t="s">
        <v>50</v>
      </c>
      <c r="H128" s="980"/>
      <c r="I128" s="987" t="s">
        <v>175</v>
      </c>
      <c r="J128" s="987" t="s">
        <v>50</v>
      </c>
      <c r="K128" s="987"/>
      <c r="L128" s="987" t="s">
        <v>175</v>
      </c>
      <c r="M128" s="987" t="s">
        <v>50</v>
      </c>
      <c r="N128" s="987"/>
    </row>
    <row r="129" spans="2:15" ht="15" customHeight="1" x14ac:dyDescent="0.35">
      <c r="B129" s="114"/>
      <c r="C129" s="981"/>
      <c r="D129" s="233" t="s">
        <v>71</v>
      </c>
      <c r="E129" s="153" t="s">
        <v>51</v>
      </c>
      <c r="F129" s="981"/>
      <c r="G129" s="233" t="s">
        <v>71</v>
      </c>
      <c r="H129" s="153" t="s">
        <v>51</v>
      </c>
      <c r="I129" s="988"/>
      <c r="J129" s="854" t="s">
        <v>71</v>
      </c>
      <c r="K129" s="812" t="s">
        <v>51</v>
      </c>
      <c r="L129" s="988"/>
      <c r="M129" s="854" t="s">
        <v>71</v>
      </c>
      <c r="N129" s="812" t="s">
        <v>51</v>
      </c>
    </row>
    <row r="130" spans="2:15" x14ac:dyDescent="0.35">
      <c r="B130" s="200" t="s">
        <v>203</v>
      </c>
      <c r="C130" s="262">
        <v>33809</v>
      </c>
      <c r="D130" s="262">
        <v>137964082.49000001</v>
      </c>
      <c r="E130" s="355">
        <v>4.2880283780173233E-4</v>
      </c>
      <c r="F130" s="262">
        <v>60252</v>
      </c>
      <c r="G130" s="262">
        <v>177471811.33000001</v>
      </c>
      <c r="H130" s="355">
        <v>5.6021397772834495E-4</v>
      </c>
      <c r="I130" s="822">
        <v>72417</v>
      </c>
      <c r="J130" s="822">
        <v>203163439.16999999</v>
      </c>
      <c r="K130" s="881">
        <v>8.4259137995761502E-4</v>
      </c>
      <c r="L130" s="822">
        <v>102870</v>
      </c>
      <c r="M130" s="822">
        <v>234316571.25999999</v>
      </c>
      <c r="N130" s="881">
        <v>9.4804952790817905E-4</v>
      </c>
    </row>
    <row r="131" spans="2:15" x14ac:dyDescent="0.35">
      <c r="B131" s="356" t="s">
        <v>204</v>
      </c>
      <c r="C131" s="245">
        <v>12213</v>
      </c>
      <c r="D131" s="245">
        <v>129683804.20999999</v>
      </c>
      <c r="E131" s="359">
        <v>3.2154817524987734E-3</v>
      </c>
      <c r="F131" s="245">
        <v>15470</v>
      </c>
      <c r="G131" s="245">
        <v>107925940.03</v>
      </c>
      <c r="H131" s="359">
        <v>2.7905141391134799E-3</v>
      </c>
      <c r="I131" s="825">
        <v>15320</v>
      </c>
      <c r="J131" s="825">
        <v>93423903.959999993</v>
      </c>
      <c r="K131" s="882">
        <v>2.8310574691900398E-3</v>
      </c>
      <c r="L131" s="825">
        <v>23956</v>
      </c>
      <c r="M131" s="825">
        <v>95804377.480000004</v>
      </c>
      <c r="N131" s="882">
        <v>2.5265206400520899E-3</v>
      </c>
    </row>
    <row r="132" spans="2:15" x14ac:dyDescent="0.35">
      <c r="B132" s="298" t="s">
        <v>205</v>
      </c>
      <c r="C132" s="366">
        <v>696</v>
      </c>
      <c r="D132" s="366">
        <v>19616181</v>
      </c>
      <c r="E132" s="362">
        <v>7.7984920342887693E-4</v>
      </c>
      <c r="F132" s="366">
        <v>1124</v>
      </c>
      <c r="G132" s="366">
        <v>27765690.32</v>
      </c>
      <c r="H132" s="362">
        <v>8.2932447312911801E-4</v>
      </c>
      <c r="I132" s="883">
        <v>2716</v>
      </c>
      <c r="J132" s="883">
        <v>15900107.210000001</v>
      </c>
      <c r="K132" s="884">
        <v>6.2834936727137396E-4</v>
      </c>
      <c r="L132" s="883">
        <v>5472</v>
      </c>
      <c r="M132" s="883">
        <v>20871935.66</v>
      </c>
      <c r="N132" s="884">
        <v>8.02534483718387E-4</v>
      </c>
    </row>
    <row r="133" spans="2:15" x14ac:dyDescent="0.35">
      <c r="B133" s="52" t="s">
        <v>206</v>
      </c>
      <c r="D133" s="39"/>
      <c r="E133" s="39"/>
      <c r="F133" s="39"/>
      <c r="G133" s="39"/>
      <c r="H133" s="39"/>
      <c r="I133" s="39"/>
      <c r="J133" s="39"/>
      <c r="K133" s="39"/>
      <c r="L133" s="39"/>
      <c r="M133" s="39"/>
      <c r="N133" s="39"/>
      <c r="O133" s="270"/>
    </row>
    <row r="134" spans="2:15" x14ac:dyDescent="0.35">
      <c r="B134" s="34" t="s">
        <v>29</v>
      </c>
      <c r="D134" s="39"/>
      <c r="E134" s="39"/>
      <c r="F134" s="39"/>
      <c r="G134" s="39"/>
      <c r="H134" s="39"/>
      <c r="I134" s="39"/>
      <c r="J134" s="39"/>
      <c r="K134" s="39"/>
      <c r="L134" s="39"/>
      <c r="M134" s="39"/>
      <c r="N134" s="39"/>
      <c r="O134" s="270"/>
    </row>
    <row r="135" spans="2:15" ht="20.149999999999999" customHeight="1" x14ac:dyDescent="0.35">
      <c r="O135" s="39"/>
    </row>
    <row r="136" spans="2:15" x14ac:dyDescent="0.35">
      <c r="B136" s="2" t="s">
        <v>222</v>
      </c>
      <c r="J136" s="39"/>
      <c r="K136" s="270"/>
      <c r="L136" s="270"/>
      <c r="O136" s="39"/>
    </row>
    <row r="137" spans="2:15" x14ac:dyDescent="0.35">
      <c r="B137" s="118" t="s">
        <v>166</v>
      </c>
    </row>
    <row r="138" spans="2:15" x14ac:dyDescent="0.35">
      <c r="B138" s="197"/>
      <c r="C138" s="220">
        <v>2017</v>
      </c>
      <c r="D138" s="220">
        <v>2018</v>
      </c>
      <c r="E138" s="220">
        <v>2019</v>
      </c>
      <c r="F138" s="220">
        <v>2020</v>
      </c>
      <c r="G138" s="220">
        <v>2021</v>
      </c>
      <c r="H138" s="220">
        <v>2022</v>
      </c>
      <c r="I138" s="851">
        <v>2023</v>
      </c>
      <c r="J138" s="851">
        <v>2024</v>
      </c>
    </row>
    <row r="139" spans="2:15" x14ac:dyDescent="0.35">
      <c r="B139" s="200" t="s">
        <v>49</v>
      </c>
      <c r="C139" s="109">
        <v>4642</v>
      </c>
      <c r="D139" s="109">
        <v>7736</v>
      </c>
      <c r="E139" s="109">
        <v>15934</v>
      </c>
      <c r="F139" s="109">
        <v>35893</v>
      </c>
      <c r="G139" s="109">
        <v>46718</v>
      </c>
      <c r="H139" s="109">
        <v>76846</v>
      </c>
      <c r="I139" s="822">
        <v>90453</v>
      </c>
      <c r="J139" s="822">
        <v>132298</v>
      </c>
    </row>
    <row r="140" spans="2:15" x14ac:dyDescent="0.35">
      <c r="B140" s="222" t="s">
        <v>223</v>
      </c>
      <c r="C140" s="367">
        <v>1.1994801047025719E-3</v>
      </c>
      <c r="D140" s="367">
        <v>1.9160229150000125E-3</v>
      </c>
      <c r="E140" s="367">
        <v>3.747968301982655E-3</v>
      </c>
      <c r="F140" s="367">
        <v>8.0067903685626454E-3</v>
      </c>
      <c r="G140" s="367">
        <v>9.6461566140217392E-3</v>
      </c>
      <c r="H140" s="367">
        <v>1.48996775583825E-2</v>
      </c>
      <c r="I140" s="885">
        <v>1.61151407513698E-2</v>
      </c>
      <c r="J140" s="885">
        <v>2.21508544982616E-2</v>
      </c>
    </row>
    <row r="141" spans="2:15" x14ac:dyDescent="0.35">
      <c r="B141" s="221" t="s">
        <v>50</v>
      </c>
      <c r="C141" s="103">
        <v>78286492</v>
      </c>
      <c r="D141" s="103">
        <v>97327128</v>
      </c>
      <c r="E141" s="103">
        <v>161642174</v>
      </c>
      <c r="F141" s="103">
        <v>266969099</v>
      </c>
      <c r="G141" s="103">
        <v>287264067.69999999</v>
      </c>
      <c r="H141" s="103">
        <v>313163441.68000001</v>
      </c>
      <c r="I141" s="825">
        <v>312487450.33999997</v>
      </c>
      <c r="J141" s="825">
        <v>350992884.39999998</v>
      </c>
    </row>
    <row r="142" spans="2:15" x14ac:dyDescent="0.35">
      <c r="B142" s="225" t="s">
        <v>224</v>
      </c>
      <c r="C142" s="368">
        <v>3.2525254381581264E-4</v>
      </c>
      <c r="D142" s="368">
        <v>4.01993129431938E-4</v>
      </c>
      <c r="E142" s="368">
        <v>6.2460227036865404E-4</v>
      </c>
      <c r="F142" s="368">
        <v>8.1609163365176335E-4</v>
      </c>
      <c r="G142" s="368">
        <v>7.4184861163370248E-4</v>
      </c>
      <c r="H142" s="368">
        <v>8.0515339319381699E-4</v>
      </c>
      <c r="I142" s="886">
        <v>1.04363693238956E-3</v>
      </c>
      <c r="J142" s="886">
        <v>1.12829161275585E-3</v>
      </c>
    </row>
    <row r="143" spans="2:15" x14ac:dyDescent="0.35">
      <c r="B143" s="323" t="s">
        <v>6</v>
      </c>
      <c r="C143" s="328">
        <v>16864.819474364496</v>
      </c>
      <c r="D143" s="328">
        <v>12581.066184074458</v>
      </c>
      <c r="E143" s="328">
        <v>10144.481862683569</v>
      </c>
      <c r="F143" s="328">
        <v>7437.9154431226143</v>
      </c>
      <c r="G143" s="328">
        <v>6148.8948092812188</v>
      </c>
      <c r="H143" s="328">
        <v>4075.20810035656</v>
      </c>
      <c r="I143" s="328">
        <v>3454.6941543121902</v>
      </c>
      <c r="J143" s="328">
        <v>2653.0475472040398</v>
      </c>
    </row>
    <row r="144" spans="2:15" x14ac:dyDescent="0.35">
      <c r="B144" s="34" t="s">
        <v>29</v>
      </c>
      <c r="C144" s="15"/>
      <c r="D144" s="15"/>
      <c r="E144" s="15"/>
      <c r="F144" s="15"/>
      <c r="G144" s="15"/>
      <c r="H144" s="15"/>
    </row>
    <row r="145" spans="2:18" ht="20.149999999999999" customHeight="1" x14ac:dyDescent="0.35"/>
    <row r="146" spans="2:18" x14ac:dyDescent="0.35">
      <c r="B146" s="2" t="s">
        <v>225</v>
      </c>
      <c r="C146" s="218"/>
      <c r="D146" s="218"/>
    </row>
    <row r="147" spans="2:18" x14ac:dyDescent="0.35">
      <c r="B147" s="118" t="s">
        <v>149</v>
      </c>
      <c r="C147" s="218"/>
      <c r="D147" s="218"/>
    </row>
    <row r="148" spans="2:18" x14ac:dyDescent="0.35">
      <c r="B148" s="369"/>
      <c r="C148" s="982">
        <v>2017</v>
      </c>
      <c r="D148" s="982"/>
      <c r="E148" s="982">
        <v>2018</v>
      </c>
      <c r="F148" s="982"/>
      <c r="G148" s="982">
        <v>2019</v>
      </c>
      <c r="H148" s="982"/>
      <c r="I148" s="982">
        <v>2020</v>
      </c>
      <c r="J148" s="982"/>
      <c r="K148" s="982">
        <v>2021</v>
      </c>
      <c r="L148" s="982"/>
      <c r="M148" s="982">
        <v>2022</v>
      </c>
      <c r="N148" s="982"/>
      <c r="O148" s="989">
        <v>2023</v>
      </c>
      <c r="P148" s="989"/>
      <c r="Q148" s="989">
        <v>2024</v>
      </c>
      <c r="R148" s="989"/>
    </row>
    <row r="149" spans="2:18" x14ac:dyDescent="0.35">
      <c r="B149" s="370"/>
      <c r="C149" s="304" t="s">
        <v>49</v>
      </c>
      <c r="D149" s="304" t="s">
        <v>50</v>
      </c>
      <c r="E149" s="304" t="s">
        <v>49</v>
      </c>
      <c r="F149" s="304" t="s">
        <v>50</v>
      </c>
      <c r="G149" s="304" t="s">
        <v>49</v>
      </c>
      <c r="H149" s="304" t="s">
        <v>50</v>
      </c>
      <c r="I149" s="304" t="s">
        <v>49</v>
      </c>
      <c r="J149" s="304" t="s">
        <v>50</v>
      </c>
      <c r="K149" s="304" t="s">
        <v>49</v>
      </c>
      <c r="L149" s="304" t="s">
        <v>50</v>
      </c>
      <c r="M149" s="304" t="s">
        <v>49</v>
      </c>
      <c r="N149" s="304" t="s">
        <v>50</v>
      </c>
      <c r="O149" s="775" t="s">
        <v>49</v>
      </c>
      <c r="P149" s="775" t="s">
        <v>50</v>
      </c>
      <c r="Q149" s="775" t="s">
        <v>49</v>
      </c>
      <c r="R149" s="775" t="s">
        <v>50</v>
      </c>
    </row>
    <row r="150" spans="2:18" x14ac:dyDescent="0.35">
      <c r="B150" s="371" t="s">
        <v>226</v>
      </c>
      <c r="C150" s="260">
        <v>3803</v>
      </c>
      <c r="D150" s="260">
        <v>42008522</v>
      </c>
      <c r="E150" s="260">
        <v>5525</v>
      </c>
      <c r="F150" s="260">
        <v>51069661</v>
      </c>
      <c r="G150" s="260">
        <v>13769</v>
      </c>
      <c r="H150" s="260">
        <v>98525485</v>
      </c>
      <c r="I150" s="260">
        <v>28211</v>
      </c>
      <c r="J150" s="260">
        <v>87061255</v>
      </c>
      <c r="K150" s="262">
        <v>35865</v>
      </c>
      <c r="L150" s="262">
        <v>87370131</v>
      </c>
      <c r="M150" s="262">
        <v>57443</v>
      </c>
      <c r="N150" s="262">
        <v>120006990.42</v>
      </c>
      <c r="O150" s="822">
        <v>63471</v>
      </c>
      <c r="P150" s="822">
        <v>134097938.70999999</v>
      </c>
      <c r="Q150" s="822">
        <v>75038</v>
      </c>
      <c r="R150" s="822">
        <v>135980518.56999999</v>
      </c>
    </row>
    <row r="151" spans="2:18" x14ac:dyDescent="0.35">
      <c r="B151" s="373" t="s">
        <v>9</v>
      </c>
      <c r="C151" s="242">
        <v>81.925894011202075</v>
      </c>
      <c r="D151" s="242">
        <v>53.659987728151101</v>
      </c>
      <c r="E151" s="242">
        <v>71.419338159255432</v>
      </c>
      <c r="F151" s="242">
        <v>52.472175075380832</v>
      </c>
      <c r="G151" s="242">
        <v>86.412702397389225</v>
      </c>
      <c r="H151" s="242">
        <v>60.952833386168138</v>
      </c>
      <c r="I151" s="242">
        <v>78.597498119410474</v>
      </c>
      <c r="J151" s="242">
        <v>32.610985813006025</v>
      </c>
      <c r="K151" s="242">
        <v>76.769125390641719</v>
      </c>
      <c r="L151" s="242">
        <v>30.414570015503546</v>
      </c>
      <c r="M151" s="242">
        <v>74.750800301902501</v>
      </c>
      <c r="N151" s="242">
        <v>38.320881191051299</v>
      </c>
      <c r="O151" s="887">
        <v>70.170143610493895</v>
      </c>
      <c r="P151" s="887">
        <v>42.913063729149897</v>
      </c>
      <c r="Q151" s="887">
        <v>56.718922432689801</v>
      </c>
      <c r="R151" s="887">
        <v>38.741673866822097</v>
      </c>
    </row>
    <row r="152" spans="2:18" x14ac:dyDescent="0.35">
      <c r="B152" s="374" t="s">
        <v>177</v>
      </c>
      <c r="C152" s="363">
        <v>57</v>
      </c>
      <c r="D152" s="363">
        <v>1304143</v>
      </c>
      <c r="E152" s="363">
        <v>151</v>
      </c>
      <c r="F152" s="363">
        <v>485131</v>
      </c>
      <c r="G152" s="363">
        <v>125</v>
      </c>
      <c r="H152" s="363">
        <v>3438923</v>
      </c>
      <c r="I152" s="363">
        <v>203</v>
      </c>
      <c r="J152" s="363">
        <v>3377807</v>
      </c>
      <c r="K152" s="245">
        <v>875</v>
      </c>
      <c r="L152" s="245">
        <v>5387861.5300000003</v>
      </c>
      <c r="M152" s="245">
        <v>179</v>
      </c>
      <c r="N152" s="245">
        <v>2838370.84</v>
      </c>
      <c r="O152" s="825">
        <v>269</v>
      </c>
      <c r="P152" s="825">
        <v>2293923.3199999998</v>
      </c>
      <c r="Q152" s="825">
        <v>406</v>
      </c>
      <c r="R152" s="825">
        <v>3498532.05</v>
      </c>
    </row>
    <row r="153" spans="2:18" x14ac:dyDescent="0.35">
      <c r="B153" s="373" t="s">
        <v>9</v>
      </c>
      <c r="C153" s="242">
        <v>1.2279190004308489</v>
      </c>
      <c r="D153" s="242">
        <v>1.6658595457310823</v>
      </c>
      <c r="E153" s="242">
        <v>1.9519131334022752</v>
      </c>
      <c r="F153" s="242">
        <v>0.49845403842595659</v>
      </c>
      <c r="G153" s="242">
        <v>1.6158221302998967</v>
      </c>
      <c r="H153" s="242">
        <v>2.1274911830869088</v>
      </c>
      <c r="I153" s="242">
        <v>0.56556988827905164</v>
      </c>
      <c r="J153" s="242">
        <v>1.265242686382966</v>
      </c>
      <c r="K153" s="242">
        <v>1.8729397662571174</v>
      </c>
      <c r="L153" s="242">
        <v>1.8755779562471191</v>
      </c>
      <c r="M153" s="242">
        <v>0.23293339926606499</v>
      </c>
      <c r="N153" s="242">
        <v>0.90635446614497694</v>
      </c>
      <c r="O153" s="887">
        <v>0.29739201574298302</v>
      </c>
      <c r="P153" s="887">
        <v>0.73408494245260403</v>
      </c>
      <c r="Q153" s="887">
        <v>0.30688294607628203</v>
      </c>
      <c r="R153" s="887">
        <v>0.99675298431776405</v>
      </c>
    </row>
    <row r="154" spans="2:18" x14ac:dyDescent="0.35">
      <c r="B154" s="374" t="s">
        <v>227</v>
      </c>
      <c r="C154" s="363">
        <v>464</v>
      </c>
      <c r="D154" s="363">
        <v>32966084</v>
      </c>
      <c r="E154" s="363">
        <v>1037</v>
      </c>
      <c r="F154" s="363">
        <v>40250639</v>
      </c>
      <c r="G154" s="363">
        <v>1534</v>
      </c>
      <c r="H154" s="363">
        <v>56514755</v>
      </c>
      <c r="I154" s="363">
        <v>5731</v>
      </c>
      <c r="J154" s="363">
        <v>157318883</v>
      </c>
      <c r="K154" s="245">
        <v>8523</v>
      </c>
      <c r="L154" s="245">
        <v>168094274.16999999</v>
      </c>
      <c r="M154" s="245">
        <v>16991</v>
      </c>
      <c r="N154" s="245">
        <v>148732202.53</v>
      </c>
      <c r="O154" s="825">
        <v>25071</v>
      </c>
      <c r="P154" s="825">
        <v>152081945.63</v>
      </c>
      <c r="Q154" s="825">
        <v>54693</v>
      </c>
      <c r="R154" s="825">
        <v>183251280.84999999</v>
      </c>
    </row>
    <row r="155" spans="2:18" x14ac:dyDescent="0.35">
      <c r="B155" s="373" t="s">
        <v>9</v>
      </c>
      <c r="C155" s="242">
        <v>9.9956915122791887</v>
      </c>
      <c r="D155" s="242">
        <v>42.109542984759109</v>
      </c>
      <c r="E155" s="242">
        <v>13.404860392967944</v>
      </c>
      <c r="F155" s="242">
        <v>41.356032821599335</v>
      </c>
      <c r="G155" s="242">
        <v>19.829369183040331</v>
      </c>
      <c r="H155" s="242">
        <v>34.962877324329973</v>
      </c>
      <c r="I155" s="242">
        <v>15.966901624272142</v>
      </c>
      <c r="J155" s="242">
        <v>58.927749911610562</v>
      </c>
      <c r="K155" s="242">
        <v>18.243503574639323</v>
      </c>
      <c r="L155" s="242">
        <v>58.515593515004724</v>
      </c>
      <c r="M155" s="242">
        <v>22.110454675584901</v>
      </c>
      <c r="N155" s="242">
        <v>47.493475525786003</v>
      </c>
      <c r="O155" s="887">
        <v>27.717156976551401</v>
      </c>
      <c r="P155" s="887">
        <v>48.668177062639799</v>
      </c>
      <c r="Q155" s="887">
        <v>41.340761009236701</v>
      </c>
      <c r="R155" s="887">
        <v>52.209400530514003</v>
      </c>
    </row>
    <row r="156" spans="2:18" x14ac:dyDescent="0.35">
      <c r="B156" s="374" t="s">
        <v>99</v>
      </c>
      <c r="C156" s="363">
        <v>318</v>
      </c>
      <c r="D156" s="363">
        <v>2007743</v>
      </c>
      <c r="E156" s="363">
        <v>1023</v>
      </c>
      <c r="F156" s="363">
        <v>5521697</v>
      </c>
      <c r="G156" s="363">
        <v>506</v>
      </c>
      <c r="H156" s="363">
        <v>3163011</v>
      </c>
      <c r="I156" s="363">
        <v>1748</v>
      </c>
      <c r="J156" s="363">
        <v>19211154</v>
      </c>
      <c r="K156" s="245">
        <v>1455</v>
      </c>
      <c r="L156" s="245">
        <v>26411801</v>
      </c>
      <c r="M156" s="245">
        <v>2233</v>
      </c>
      <c r="N156" s="245">
        <v>41585877.890000001</v>
      </c>
      <c r="O156" s="825">
        <v>1642</v>
      </c>
      <c r="P156" s="825">
        <v>24013642.68</v>
      </c>
      <c r="Q156" s="825">
        <v>2161</v>
      </c>
      <c r="R156" s="825">
        <v>28262552.93</v>
      </c>
    </row>
    <row r="157" spans="2:18" x14ac:dyDescent="0.35">
      <c r="B157" s="375" t="s">
        <v>9</v>
      </c>
      <c r="C157" s="376">
        <v>6.850495476087894</v>
      </c>
      <c r="D157" s="376">
        <v>2.564609741358701</v>
      </c>
      <c r="E157" s="376">
        <v>13.223888314374355</v>
      </c>
      <c r="F157" s="376">
        <v>5.6733380645938709</v>
      </c>
      <c r="G157" s="376">
        <v>3.175599347307644</v>
      </c>
      <c r="H157" s="376">
        <v>1.9567981064149758</v>
      </c>
      <c r="I157" s="376">
        <v>4.8700303680383357</v>
      </c>
      <c r="J157" s="376">
        <v>7.1960215890004564</v>
      </c>
      <c r="K157" s="376">
        <v>3.1144312684618347</v>
      </c>
      <c r="L157" s="376">
        <v>9.1942585132446073</v>
      </c>
      <c r="M157" s="376">
        <v>2.9058116232464899</v>
      </c>
      <c r="N157" s="376">
        <v>13.279288817017701</v>
      </c>
      <c r="O157" s="888">
        <v>1.8153073972118099</v>
      </c>
      <c r="P157" s="888">
        <v>7.6846742657575904</v>
      </c>
      <c r="Q157" s="888">
        <v>1.63343361199716</v>
      </c>
      <c r="R157" s="888">
        <v>8.0521726183461109</v>
      </c>
    </row>
    <row r="158" spans="2:18" x14ac:dyDescent="0.35">
      <c r="B158" s="34" t="s">
        <v>29</v>
      </c>
      <c r="C158" s="39"/>
      <c r="D158" s="39"/>
    </row>
  </sheetData>
  <mergeCells count="112">
    <mergeCell ref="L97:N97"/>
    <mergeCell ref="L98:L99"/>
    <mergeCell ref="M98:N98"/>
    <mergeCell ref="L127:N127"/>
    <mergeCell ref="L128:L129"/>
    <mergeCell ref="M128:N128"/>
    <mergeCell ref="Q4:R4"/>
    <mergeCell ref="Q19:R19"/>
    <mergeCell ref="Q37:R37"/>
    <mergeCell ref="L63:N63"/>
    <mergeCell ref="L64:L65"/>
    <mergeCell ref="M64:N64"/>
    <mergeCell ref="P95:Q95"/>
    <mergeCell ref="R35:S35"/>
    <mergeCell ref="O4:P4"/>
    <mergeCell ref="O19:P19"/>
    <mergeCell ref="O37:P37"/>
    <mergeCell ref="K19:L19"/>
    <mergeCell ref="M19:N19"/>
    <mergeCell ref="L47:N47"/>
    <mergeCell ref="L116:N116"/>
    <mergeCell ref="L117:L118"/>
    <mergeCell ref="M117:N117"/>
    <mergeCell ref="L48:L49"/>
    <mergeCell ref="M48:N48"/>
    <mergeCell ref="Q2:R2"/>
    <mergeCell ref="C4:D4"/>
    <mergeCell ref="E4:F4"/>
    <mergeCell ref="G4:H4"/>
    <mergeCell ref="I4:J4"/>
    <mergeCell ref="K4:L4"/>
    <mergeCell ref="M4:N4"/>
    <mergeCell ref="C47:E47"/>
    <mergeCell ref="F47:H47"/>
    <mergeCell ref="I47:K47"/>
    <mergeCell ref="C48:C49"/>
    <mergeCell ref="D48:E48"/>
    <mergeCell ref="I48:I49"/>
    <mergeCell ref="J48:K48"/>
    <mergeCell ref="C37:D37"/>
    <mergeCell ref="E37:F37"/>
    <mergeCell ref="G37:H37"/>
    <mergeCell ref="I37:J37"/>
    <mergeCell ref="K37:L37"/>
    <mergeCell ref="M37:N37"/>
    <mergeCell ref="B31:I31"/>
    <mergeCell ref="C19:D19"/>
    <mergeCell ref="P114:Q114"/>
    <mergeCell ref="I116:K116"/>
    <mergeCell ref="C117:C118"/>
    <mergeCell ref="D117:E117"/>
    <mergeCell ref="F117:F118"/>
    <mergeCell ref="I78:K78"/>
    <mergeCell ref="J79:K79"/>
    <mergeCell ref="R61:S61"/>
    <mergeCell ref="L78:N78"/>
    <mergeCell ref="L79:L80"/>
    <mergeCell ref="M79:N79"/>
    <mergeCell ref="G79:H79"/>
    <mergeCell ref="I79:I80"/>
    <mergeCell ref="C64:C65"/>
    <mergeCell ref="D64:E64"/>
    <mergeCell ref="F64:F65"/>
    <mergeCell ref="G64:H64"/>
    <mergeCell ref="C78:E78"/>
    <mergeCell ref="F78:H78"/>
    <mergeCell ref="C79:C80"/>
    <mergeCell ref="D79:E79"/>
    <mergeCell ref="F79:F80"/>
    <mergeCell ref="I63:K63"/>
    <mergeCell ref="I64:I65"/>
    <mergeCell ref="R125:S125"/>
    <mergeCell ref="K148:L148"/>
    <mergeCell ref="M148:N148"/>
    <mergeCell ref="C148:D148"/>
    <mergeCell ref="E148:F148"/>
    <mergeCell ref="G148:H148"/>
    <mergeCell ref="I148:J148"/>
    <mergeCell ref="C127:E127"/>
    <mergeCell ref="F127:H127"/>
    <mergeCell ref="C128:C129"/>
    <mergeCell ref="D128:E128"/>
    <mergeCell ref="F128:F129"/>
    <mergeCell ref="G128:H128"/>
    <mergeCell ref="O148:P148"/>
    <mergeCell ref="I127:K127"/>
    <mergeCell ref="I128:I129"/>
    <mergeCell ref="J128:K128"/>
    <mergeCell ref="Q148:R148"/>
    <mergeCell ref="G117:H117"/>
    <mergeCell ref="I117:I118"/>
    <mergeCell ref="J117:K117"/>
    <mergeCell ref="E19:F19"/>
    <mergeCell ref="G19:H19"/>
    <mergeCell ref="I19:J19"/>
    <mergeCell ref="F48:F49"/>
    <mergeCell ref="G48:H48"/>
    <mergeCell ref="C116:E116"/>
    <mergeCell ref="F116:H116"/>
    <mergeCell ref="B109:I109"/>
    <mergeCell ref="I97:K97"/>
    <mergeCell ref="I98:I99"/>
    <mergeCell ref="J98:K98"/>
    <mergeCell ref="C97:E97"/>
    <mergeCell ref="F97:H97"/>
    <mergeCell ref="C98:C99"/>
    <mergeCell ref="D98:E98"/>
    <mergeCell ref="F98:F99"/>
    <mergeCell ref="G98:H98"/>
    <mergeCell ref="J64:K64"/>
    <mergeCell ref="C63:E63"/>
    <mergeCell ref="F63:H63"/>
  </mergeCells>
  <hyperlinks>
    <hyperlink ref="Q2:R2" location="SOMMAIRE!A1" display="Retour sommaire ~" xr:uid="{00000000-0004-0000-0600-000000000000}"/>
    <hyperlink ref="R35:S35" location="SOMMAIRE!A1" display="Retour sommaire ~" xr:uid="{00000000-0004-0000-0600-000001000000}"/>
    <hyperlink ref="R61:S61" location="SOMMAIRE!A1" display="Retour sommaire ~" xr:uid="{00000000-0004-0000-0600-000004000000}"/>
    <hyperlink ref="P114:Q114" location="SOMMAIRE!A1" display="Retour sommaire ~" xr:uid="{26CAE088-D37C-46C8-8579-FC06F9616FAA}"/>
  </hyperlinks>
  <pageMargins left="0.70866141732283472" right="0.70866141732283472" top="0.74803149606299213" bottom="0.74803149606299213" header="0.31496062992125984" footer="0.31496062992125984"/>
  <pageSetup paperSize="9" scale="40" orientation="portrait" r:id="rId1"/>
  <headerFooter>
    <oddHeader>&amp;R&amp;"Calibri"&amp;10&amp;K000000 BDF-RESTREINT&amp;1#_x000D_</oddHeader>
    <oddFooter>&amp;L&amp;"Arial,Normal"&amp;K002060BANQUE DE FRANCE&amp;C&amp;"Arial,Normal"&amp;K002060Rapport annuel de l'Observatoire de la sécurité des moyens de paiement - 2023&amp;R&amp;"Arial,Normal"&amp;K553CD4Septembre 2024 | Page &amp;P/&amp;N</oddFooter>
  </headerFooter>
  <rowBreaks count="1" manualBreakCount="1">
    <brk id="11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DDEBF7"/>
  </sheetPr>
  <dimension ref="B1:AA88"/>
  <sheetViews>
    <sheetView showGridLines="0" topLeftCell="A52" workbookViewId="0">
      <selection activeCell="P71" sqref="P71"/>
    </sheetView>
  </sheetViews>
  <sheetFormatPr baseColWidth="10" defaultRowHeight="14.5" x14ac:dyDescent="0.35"/>
  <cols>
    <col min="1" max="1" width="1.7265625" customWidth="1"/>
    <col min="2" max="2" width="45.7265625" customWidth="1"/>
    <col min="3" max="14" width="11.26953125" customWidth="1"/>
    <col min="15" max="15" width="11.7265625" customWidth="1"/>
    <col min="17" max="17" width="11" customWidth="1"/>
  </cols>
  <sheetData>
    <row r="1" spans="2:27" ht="30" customHeight="1" x14ac:dyDescent="0.35">
      <c r="B1" s="594" t="s">
        <v>230</v>
      </c>
      <c r="C1" s="39"/>
      <c r="D1" s="39"/>
      <c r="E1" s="39"/>
      <c r="F1" s="39"/>
      <c r="G1" s="39"/>
      <c r="H1" s="39"/>
      <c r="I1" s="39"/>
      <c r="J1" s="39"/>
      <c r="K1" s="39"/>
      <c r="L1" s="39"/>
      <c r="M1" s="39"/>
      <c r="N1" s="39"/>
      <c r="O1" s="39"/>
    </row>
    <row r="2" spans="2:27" x14ac:dyDescent="0.35">
      <c r="B2" s="2" t="s">
        <v>231</v>
      </c>
      <c r="C2" s="39"/>
      <c r="D2" s="39"/>
      <c r="E2" s="39"/>
      <c r="F2" s="39"/>
      <c r="G2" s="39"/>
      <c r="H2" s="39"/>
      <c r="I2" s="39"/>
      <c r="J2" s="39"/>
      <c r="Q2" s="954" t="s">
        <v>2</v>
      </c>
      <c r="R2" s="954"/>
    </row>
    <row r="3" spans="2:27" s="39" customFormat="1" x14ac:dyDescent="0.35">
      <c r="B3" s="611" t="s">
        <v>232</v>
      </c>
      <c r="D3" s="113"/>
      <c r="Q3"/>
      <c r="R3"/>
      <c r="S3"/>
      <c r="T3"/>
      <c r="U3"/>
      <c r="V3"/>
      <c r="W3"/>
      <c r="X3"/>
      <c r="Y3"/>
      <c r="Z3"/>
      <c r="AA3"/>
    </row>
    <row r="4" spans="2:27" s="39" customFormat="1" x14ac:dyDescent="0.35">
      <c r="B4" s="618"/>
      <c r="C4" s="994">
        <v>2017</v>
      </c>
      <c r="D4" s="994"/>
      <c r="E4" s="994">
        <v>2018</v>
      </c>
      <c r="F4" s="994"/>
      <c r="G4" s="994">
        <v>2019</v>
      </c>
      <c r="H4" s="994"/>
      <c r="I4" s="994">
        <v>2020</v>
      </c>
      <c r="J4" s="994"/>
      <c r="K4" s="994">
        <v>2021</v>
      </c>
      <c r="L4" s="994"/>
      <c r="M4" s="994">
        <v>2022</v>
      </c>
      <c r="N4" s="994"/>
      <c r="O4" s="990">
        <v>2023</v>
      </c>
      <c r="P4" s="990"/>
      <c r="Q4" s="990">
        <v>2024</v>
      </c>
      <c r="R4" s="990"/>
      <c r="U4"/>
      <c r="V4"/>
      <c r="W4"/>
      <c r="X4"/>
      <c r="Y4"/>
      <c r="Z4"/>
      <c r="AA4"/>
    </row>
    <row r="5" spans="2:27" s="39" customFormat="1" x14ac:dyDescent="0.35">
      <c r="B5" s="619"/>
      <c r="C5" s="620" t="s">
        <v>49</v>
      </c>
      <c r="D5" s="620" t="s">
        <v>71</v>
      </c>
      <c r="E5" s="620" t="s">
        <v>49</v>
      </c>
      <c r="F5" s="620" t="s">
        <v>71</v>
      </c>
      <c r="G5" s="620" t="s">
        <v>49</v>
      </c>
      <c r="H5" s="620" t="s">
        <v>71</v>
      </c>
      <c r="I5" s="620" t="s">
        <v>49</v>
      </c>
      <c r="J5" s="620" t="s">
        <v>71</v>
      </c>
      <c r="K5" s="620" t="s">
        <v>175</v>
      </c>
      <c r="L5" s="620" t="s">
        <v>71</v>
      </c>
      <c r="M5" s="620" t="s">
        <v>175</v>
      </c>
      <c r="N5" s="620" t="s">
        <v>71</v>
      </c>
      <c r="O5" s="889" t="s">
        <v>175</v>
      </c>
      <c r="P5" s="889" t="s">
        <v>71</v>
      </c>
      <c r="Q5" s="889" t="s">
        <v>175</v>
      </c>
      <c r="R5" s="889" t="s">
        <v>71</v>
      </c>
      <c r="U5"/>
      <c r="V5"/>
      <c r="W5"/>
      <c r="X5"/>
      <c r="Y5"/>
      <c r="Z5"/>
      <c r="AA5"/>
    </row>
    <row r="6" spans="2:27" x14ac:dyDescent="0.35">
      <c r="B6" s="28" t="s">
        <v>24</v>
      </c>
      <c r="C6" s="601">
        <v>4091.3301270000002</v>
      </c>
      <c r="D6" s="601">
        <v>1578652.707225</v>
      </c>
      <c r="E6" s="601">
        <v>4211.2333980000003</v>
      </c>
      <c r="F6" s="601">
        <v>1644553.3741639999</v>
      </c>
      <c r="G6" s="601">
        <v>4370.2431889999998</v>
      </c>
      <c r="H6" s="601">
        <v>1710931.289105</v>
      </c>
      <c r="I6" s="601">
        <v>4621.7301930000003</v>
      </c>
      <c r="J6" s="601">
        <v>1684257.799961</v>
      </c>
      <c r="K6" s="601">
        <v>5020.0687669999998</v>
      </c>
      <c r="L6" s="601">
        <v>1895097.70982101</v>
      </c>
      <c r="M6" s="601">
        <v>4914.2736720000003</v>
      </c>
      <c r="N6" s="601">
        <v>2040963.1452792699</v>
      </c>
      <c r="O6" s="601">
        <v>4615.6436960000001</v>
      </c>
      <c r="P6" s="601">
        <v>2138539.3795505301</v>
      </c>
      <c r="Q6" s="601">
        <v>4788.3432540000003</v>
      </c>
      <c r="R6" s="601">
        <v>2178198.31505031</v>
      </c>
    </row>
    <row r="7" spans="2:27" x14ac:dyDescent="0.35">
      <c r="B7" s="695" t="s">
        <v>233</v>
      </c>
      <c r="C7" s="262"/>
      <c r="D7" s="262"/>
      <c r="E7" s="262"/>
      <c r="F7" s="262"/>
      <c r="G7" s="262"/>
      <c r="H7" s="262"/>
      <c r="I7" s="262"/>
      <c r="J7" s="262"/>
      <c r="K7" s="262"/>
      <c r="L7" s="262"/>
      <c r="M7" s="262"/>
      <c r="N7" s="262"/>
      <c r="O7" s="822"/>
      <c r="P7" s="822"/>
      <c r="Q7" s="822"/>
      <c r="R7" s="822"/>
    </row>
    <row r="8" spans="2:27" x14ac:dyDescent="0.35">
      <c r="B8" s="657" t="s">
        <v>381</v>
      </c>
      <c r="C8" s="363" t="s">
        <v>34</v>
      </c>
      <c r="D8" s="363" t="s">
        <v>34</v>
      </c>
      <c r="E8" s="363" t="s">
        <v>34</v>
      </c>
      <c r="F8" s="363" t="s">
        <v>34</v>
      </c>
      <c r="G8" s="363" t="s">
        <v>34</v>
      </c>
      <c r="H8" s="363" t="s">
        <v>34</v>
      </c>
      <c r="I8" s="363" t="s">
        <v>34</v>
      </c>
      <c r="J8" s="363" t="s">
        <v>34</v>
      </c>
      <c r="K8" s="363">
        <v>1105.6790699999999</v>
      </c>
      <c r="L8" s="363">
        <v>430780.55332705006</v>
      </c>
      <c r="M8" s="363">
        <v>1356.6230350000001</v>
      </c>
      <c r="N8" s="363">
        <v>1045753.51090567</v>
      </c>
      <c r="O8" s="825">
        <v>1254.082692</v>
      </c>
      <c r="P8" s="825">
        <v>1021429.10845366</v>
      </c>
      <c r="Q8" s="825">
        <v>1228.0195530000001</v>
      </c>
      <c r="R8" s="825">
        <v>1026955.45777282</v>
      </c>
    </row>
    <row r="9" spans="2:27" x14ac:dyDescent="0.35">
      <c r="B9" s="277" t="s">
        <v>235</v>
      </c>
      <c r="C9" s="363" t="s">
        <v>34</v>
      </c>
      <c r="D9" s="363" t="s">
        <v>34</v>
      </c>
      <c r="E9" s="363" t="s">
        <v>34</v>
      </c>
      <c r="F9" s="363" t="s">
        <v>34</v>
      </c>
      <c r="G9" s="363" t="s">
        <v>34</v>
      </c>
      <c r="H9" s="363" t="s">
        <v>34</v>
      </c>
      <c r="I9" s="363" t="s">
        <v>34</v>
      </c>
      <c r="J9" s="363" t="s">
        <v>34</v>
      </c>
      <c r="K9" s="363">
        <v>3914.3896970000001</v>
      </c>
      <c r="L9" s="363">
        <v>1464317.1564939602</v>
      </c>
      <c r="M9" s="363">
        <v>3557.6506370000002</v>
      </c>
      <c r="N9" s="363">
        <v>995209.63437360001</v>
      </c>
      <c r="O9" s="825">
        <v>3361.5610040000001</v>
      </c>
      <c r="P9" s="825">
        <v>1117110.2710968701</v>
      </c>
      <c r="Q9" s="825">
        <v>3560.3237009999998</v>
      </c>
      <c r="R9" s="825">
        <v>1151242.85727749</v>
      </c>
    </row>
    <row r="10" spans="2:27" x14ac:dyDescent="0.35">
      <c r="B10" s="695" t="s">
        <v>236</v>
      </c>
      <c r="C10" s="363"/>
      <c r="D10" s="363"/>
      <c r="E10" s="363"/>
      <c r="F10" s="363"/>
      <c r="G10" s="363"/>
      <c r="H10" s="363"/>
      <c r="I10" s="363"/>
      <c r="J10" s="363"/>
      <c r="K10" s="363"/>
      <c r="L10" s="363"/>
      <c r="M10" s="363"/>
      <c r="N10" s="363"/>
      <c r="O10" s="825"/>
      <c r="P10" s="825"/>
      <c r="Q10" s="825"/>
      <c r="R10" s="825"/>
    </row>
    <row r="11" spans="2:27" x14ac:dyDescent="0.35">
      <c r="B11" s="657" t="s">
        <v>380</v>
      </c>
      <c r="C11" s="363">
        <v>4028.773553</v>
      </c>
      <c r="D11" s="363">
        <v>1526056.2884490001</v>
      </c>
      <c r="E11" s="363">
        <v>4151.2900079999999</v>
      </c>
      <c r="F11" s="363">
        <v>1609405.344695</v>
      </c>
      <c r="G11" s="363">
        <v>4311.9113500000003</v>
      </c>
      <c r="H11" s="363">
        <v>1672337.8980970001</v>
      </c>
      <c r="I11" s="363">
        <v>4560.4393570000002</v>
      </c>
      <c r="J11" s="363">
        <v>1647503.9034559999</v>
      </c>
      <c r="K11" s="363">
        <v>4936.1222850000004</v>
      </c>
      <c r="L11" s="363">
        <v>1819419.9761274396</v>
      </c>
      <c r="M11" s="363">
        <v>4645.2023360000003</v>
      </c>
      <c r="N11" s="363">
        <v>1929438.4182020901</v>
      </c>
      <c r="O11" s="825">
        <v>4241.9302289999996</v>
      </c>
      <c r="P11" s="825">
        <v>2009917.4507417399</v>
      </c>
      <c r="Q11" s="825">
        <v>4478.6883699999998</v>
      </c>
      <c r="R11" s="825">
        <v>2064694.2200014801</v>
      </c>
    </row>
    <row r="12" spans="2:27" x14ac:dyDescent="0.35">
      <c r="B12" s="701" t="s">
        <v>238</v>
      </c>
      <c r="C12" s="702">
        <v>62.556573999999998</v>
      </c>
      <c r="D12" s="702">
        <v>52596.418775999999</v>
      </c>
      <c r="E12" s="702">
        <v>59.943390000000001</v>
      </c>
      <c r="F12" s="702">
        <v>35148.029469000001</v>
      </c>
      <c r="G12" s="702">
        <v>58.331839000000002</v>
      </c>
      <c r="H12" s="702">
        <v>38593.391007999999</v>
      </c>
      <c r="I12" s="702">
        <v>61.290835999999999</v>
      </c>
      <c r="J12" s="702">
        <v>36753.896504999997</v>
      </c>
      <c r="K12" s="702">
        <v>83.946482000000003</v>
      </c>
      <c r="L12" s="702">
        <v>75677.733693569986</v>
      </c>
      <c r="M12" s="702">
        <v>269.07133599999997</v>
      </c>
      <c r="N12" s="702">
        <v>111524.72707718</v>
      </c>
      <c r="O12" s="890">
        <v>373.71346699999998</v>
      </c>
      <c r="P12" s="890">
        <v>128621.92880879001</v>
      </c>
      <c r="Q12" s="890">
        <v>309.65488399999998</v>
      </c>
      <c r="R12" s="890">
        <v>113504.09504883</v>
      </c>
    </row>
    <row r="13" spans="2:27" x14ac:dyDescent="0.35">
      <c r="B13" s="733" t="s">
        <v>387</v>
      </c>
      <c r="C13" s="15"/>
      <c r="D13" s="15"/>
      <c r="E13" s="15"/>
      <c r="F13" s="15"/>
      <c r="G13" s="15"/>
      <c r="H13" s="15"/>
      <c r="I13" s="15"/>
      <c r="J13" s="268"/>
      <c r="K13" s="268"/>
      <c r="L13" s="268"/>
      <c r="M13" s="387"/>
      <c r="N13" s="15"/>
      <c r="O13" s="387"/>
      <c r="P13" s="15"/>
    </row>
    <row r="14" spans="2:27" x14ac:dyDescent="0.35">
      <c r="B14" s="388" t="s">
        <v>29</v>
      </c>
      <c r="C14" s="15"/>
      <c r="D14" s="15"/>
      <c r="E14" s="15"/>
      <c r="F14" s="15"/>
      <c r="G14" s="15"/>
      <c r="H14" s="15"/>
      <c r="I14" s="15"/>
      <c r="J14" s="268"/>
      <c r="K14" s="268"/>
      <c r="L14" s="268"/>
      <c r="M14" s="268"/>
      <c r="N14" s="15"/>
      <c r="O14" s="15"/>
    </row>
    <row r="15" spans="2:27" ht="20.149999999999999" customHeight="1" x14ac:dyDescent="0.35">
      <c r="B15" s="389"/>
      <c r="C15" s="15"/>
      <c r="D15" s="15"/>
      <c r="E15" s="15"/>
      <c r="F15" s="15"/>
      <c r="G15" s="15"/>
      <c r="H15" s="15"/>
      <c r="I15" s="15"/>
      <c r="J15" s="268"/>
      <c r="K15" s="268"/>
      <c r="L15" s="268"/>
      <c r="M15" s="39"/>
    </row>
    <row r="16" spans="2:27" x14ac:dyDescent="0.35">
      <c r="B16" s="2" t="s">
        <v>239</v>
      </c>
      <c r="K16" s="62"/>
      <c r="L16" s="62"/>
      <c r="M16" s="39"/>
    </row>
    <row r="17" spans="2:27" s="39" customFormat="1" x14ac:dyDescent="0.35">
      <c r="B17" s="611" t="s">
        <v>232</v>
      </c>
      <c r="D17" s="113"/>
      <c r="K17" s="270"/>
      <c r="L17" s="270"/>
      <c r="U17"/>
      <c r="V17"/>
      <c r="W17"/>
      <c r="X17"/>
      <c r="Y17"/>
      <c r="Z17"/>
      <c r="AA17"/>
    </row>
    <row r="18" spans="2:27" s="39" customFormat="1" x14ac:dyDescent="0.35">
      <c r="B18" s="618"/>
      <c r="C18" s="993">
        <v>2017</v>
      </c>
      <c r="D18" s="993"/>
      <c r="E18" s="993">
        <v>2018</v>
      </c>
      <c r="F18" s="993"/>
      <c r="G18" s="993">
        <v>2019</v>
      </c>
      <c r="H18" s="993"/>
      <c r="I18" s="993">
        <v>2020</v>
      </c>
      <c r="J18" s="993"/>
      <c r="K18" s="993">
        <v>2021</v>
      </c>
      <c r="L18" s="993"/>
      <c r="M18" s="993">
        <v>2022</v>
      </c>
      <c r="N18" s="993"/>
      <c r="O18" s="989">
        <v>2023</v>
      </c>
      <c r="P18" s="989"/>
      <c r="Q18" s="989">
        <v>2024</v>
      </c>
      <c r="R18" s="989"/>
      <c r="U18"/>
      <c r="V18"/>
      <c r="W18"/>
      <c r="X18"/>
      <c r="Y18"/>
      <c r="Z18"/>
      <c r="AA18"/>
    </row>
    <row r="19" spans="2:27" s="39" customFormat="1" x14ac:dyDescent="0.35">
      <c r="B19" s="619"/>
      <c r="C19" s="115" t="s">
        <v>49</v>
      </c>
      <c r="D19" s="620" t="s">
        <v>71</v>
      </c>
      <c r="E19" s="115" t="s">
        <v>49</v>
      </c>
      <c r="F19" s="620" t="s">
        <v>71</v>
      </c>
      <c r="G19" s="115" t="s">
        <v>49</v>
      </c>
      <c r="H19" s="620" t="s">
        <v>71</v>
      </c>
      <c r="I19" s="115" t="s">
        <v>49</v>
      </c>
      <c r="J19" s="620" t="s">
        <v>71</v>
      </c>
      <c r="K19" s="115" t="s">
        <v>175</v>
      </c>
      <c r="L19" s="620" t="s">
        <v>71</v>
      </c>
      <c r="M19" s="115" t="s">
        <v>175</v>
      </c>
      <c r="N19" s="620" t="s">
        <v>71</v>
      </c>
      <c r="O19" s="775" t="s">
        <v>175</v>
      </c>
      <c r="P19" s="889" t="s">
        <v>71</v>
      </c>
      <c r="Q19" s="775" t="s">
        <v>175</v>
      </c>
      <c r="R19" s="889" t="s">
        <v>71</v>
      </c>
      <c r="U19"/>
      <c r="V19"/>
      <c r="W19"/>
      <c r="X19"/>
      <c r="Y19"/>
      <c r="Z19"/>
      <c r="AA19"/>
    </row>
    <row r="20" spans="2:27" x14ac:dyDescent="0.35">
      <c r="B20" s="200" t="s">
        <v>240</v>
      </c>
      <c r="C20" s="260">
        <v>4052.784439</v>
      </c>
      <c r="D20" s="260">
        <v>1545185.4247039999</v>
      </c>
      <c r="E20" s="260">
        <v>4157.2048020000002</v>
      </c>
      <c r="F20" s="260">
        <v>1630646.05531</v>
      </c>
      <c r="G20" s="260">
        <v>4213.2977849999997</v>
      </c>
      <c r="H20" s="260">
        <v>1690252.5386570001</v>
      </c>
      <c r="I20" s="260">
        <v>4302.2195309999997</v>
      </c>
      <c r="J20" s="260">
        <v>1655661.1034530001</v>
      </c>
      <c r="K20" s="262">
        <v>4600.7239149999996</v>
      </c>
      <c r="L20" s="262">
        <v>1855924.3035504499</v>
      </c>
      <c r="M20" s="262">
        <v>4534.987975</v>
      </c>
      <c r="N20" s="262">
        <v>2002534.7570175501</v>
      </c>
      <c r="O20" s="822">
        <v>4535.7170310000001</v>
      </c>
      <c r="P20" s="822">
        <v>2110343.4739248902</v>
      </c>
      <c r="Q20" s="822">
        <v>4700.08493</v>
      </c>
      <c r="R20" s="822">
        <v>2145832.8230381301</v>
      </c>
    </row>
    <row r="21" spans="2:27" x14ac:dyDescent="0.35">
      <c r="B21" s="221" t="s">
        <v>241</v>
      </c>
      <c r="C21" s="363">
        <v>37.58822</v>
      </c>
      <c r="D21" s="363">
        <v>11650.552572000001</v>
      </c>
      <c r="E21" s="363">
        <v>53.014561999999998</v>
      </c>
      <c r="F21" s="363">
        <v>13375.481100999999</v>
      </c>
      <c r="G21" s="363">
        <v>155.93342100000001</v>
      </c>
      <c r="H21" s="363">
        <v>20417.345555</v>
      </c>
      <c r="I21" s="363">
        <v>317.24343599999997</v>
      </c>
      <c r="J21" s="363">
        <v>28098.461336</v>
      </c>
      <c r="K21" s="245">
        <v>415.52438799999999</v>
      </c>
      <c r="L21" s="245">
        <v>37522.751578919997</v>
      </c>
      <c r="M21" s="245">
        <v>377.15042399999999</v>
      </c>
      <c r="N21" s="245">
        <v>36243.52803845</v>
      </c>
      <c r="O21" s="825">
        <v>74.922780000000003</v>
      </c>
      <c r="P21" s="825">
        <v>25532.178524440002</v>
      </c>
      <c r="Q21" s="825">
        <v>83.304767999999996</v>
      </c>
      <c r="R21" s="825">
        <v>29207.054876890001</v>
      </c>
    </row>
    <row r="22" spans="2:27" x14ac:dyDescent="0.35">
      <c r="B22" s="391" t="s">
        <v>242</v>
      </c>
      <c r="C22" s="636">
        <v>0.95746799999999999</v>
      </c>
      <c r="D22" s="636">
        <v>21816.729949</v>
      </c>
      <c r="E22" s="636">
        <v>1.0140340000000001</v>
      </c>
      <c r="F22" s="636">
        <v>531.83775300000002</v>
      </c>
      <c r="G22" s="636">
        <v>1.0119830000000001</v>
      </c>
      <c r="H22" s="636">
        <v>261.40489300000002</v>
      </c>
      <c r="I22" s="636">
        <v>2.267226</v>
      </c>
      <c r="J22" s="636">
        <v>498.23517199999998</v>
      </c>
      <c r="K22" s="647">
        <v>3.8204639999999999</v>
      </c>
      <c r="L22" s="647">
        <v>1650.65469164</v>
      </c>
      <c r="M22" s="647">
        <v>2.1352730000000002</v>
      </c>
      <c r="N22" s="647">
        <v>2184.86022327</v>
      </c>
      <c r="O22" s="891">
        <v>5.0038850000000004</v>
      </c>
      <c r="P22" s="891">
        <v>2663.7271012000001</v>
      </c>
      <c r="Q22" s="891">
        <v>4.9535559999999998</v>
      </c>
      <c r="R22" s="891">
        <v>3158.4371352899998</v>
      </c>
    </row>
    <row r="23" spans="2:27" x14ac:dyDescent="0.35">
      <c r="B23" s="52" t="s">
        <v>206</v>
      </c>
      <c r="C23" s="15"/>
      <c r="D23" s="15"/>
      <c r="E23" s="15"/>
      <c r="F23" s="15"/>
      <c r="G23" s="15"/>
      <c r="H23" s="15"/>
      <c r="I23" s="15"/>
      <c r="J23" s="15"/>
      <c r="K23" s="15"/>
      <c r="L23" s="15"/>
      <c r="M23" s="387"/>
      <c r="N23" s="15"/>
      <c r="O23" s="15"/>
    </row>
    <row r="24" spans="2:27" x14ac:dyDescent="0.35">
      <c r="B24" s="388" t="s">
        <v>29</v>
      </c>
      <c r="C24" s="394"/>
      <c r="D24" s="395"/>
      <c r="E24" s="396"/>
      <c r="F24" s="396"/>
      <c r="G24" s="395"/>
      <c r="H24" s="395"/>
      <c r="I24" s="395"/>
      <c r="J24" s="395"/>
      <c r="K24" s="395"/>
      <c r="L24" s="395"/>
      <c r="M24" s="15"/>
      <c r="N24" s="15"/>
      <c r="O24" s="15"/>
    </row>
    <row r="25" spans="2:27" ht="20.149999999999999" customHeight="1" x14ac:dyDescent="0.35">
      <c r="B25" s="15"/>
      <c r="C25" s="394"/>
      <c r="D25" s="395"/>
      <c r="E25" s="396"/>
      <c r="F25" s="396"/>
      <c r="G25" s="395"/>
      <c r="H25" s="395"/>
      <c r="I25" s="395"/>
      <c r="J25" s="268"/>
      <c r="K25" s="268"/>
      <c r="L25" s="268"/>
      <c r="M25" s="15"/>
      <c r="N25" s="15"/>
      <c r="O25" s="15"/>
    </row>
    <row r="26" spans="2:27" x14ac:dyDescent="0.35">
      <c r="B26" s="397" t="s">
        <v>243</v>
      </c>
      <c r="C26" s="15"/>
      <c r="D26" s="15"/>
      <c r="E26" s="15"/>
      <c r="F26" s="15"/>
      <c r="G26" s="15"/>
      <c r="H26" s="15"/>
      <c r="I26" s="15"/>
      <c r="J26" s="268"/>
      <c r="K26" s="268"/>
      <c r="L26" s="268"/>
      <c r="M26" s="15"/>
      <c r="R26" s="954" t="s">
        <v>2</v>
      </c>
      <c r="S26" s="954"/>
    </row>
    <row r="27" spans="2:27" x14ac:dyDescent="0.35">
      <c r="B27" s="118" t="s">
        <v>166</v>
      </c>
      <c r="C27" s="15"/>
      <c r="D27" s="15"/>
      <c r="E27" s="15"/>
      <c r="F27" s="15"/>
      <c r="G27" s="15"/>
      <c r="H27" s="15"/>
      <c r="I27" s="15"/>
      <c r="J27" s="15"/>
      <c r="K27" s="268"/>
      <c r="L27" s="268"/>
      <c r="M27" s="15"/>
    </row>
    <row r="28" spans="2:27" x14ac:dyDescent="0.35">
      <c r="B28" s="197"/>
      <c r="C28" s="220">
        <v>2017</v>
      </c>
      <c r="D28" s="220">
        <v>2018</v>
      </c>
      <c r="E28" s="220">
        <v>2019</v>
      </c>
      <c r="F28" s="220">
        <v>2020</v>
      </c>
      <c r="G28" s="220">
        <v>2021</v>
      </c>
      <c r="H28" s="220">
        <v>2022</v>
      </c>
      <c r="I28" s="851">
        <v>2023</v>
      </c>
      <c r="J28" s="851">
        <v>2024</v>
      </c>
      <c r="K28" s="399"/>
      <c r="L28" s="399"/>
      <c r="M28" s="398"/>
      <c r="N28" s="390"/>
      <c r="O28" s="400"/>
    </row>
    <row r="29" spans="2:27" x14ac:dyDescent="0.35">
      <c r="B29" s="200" t="s">
        <v>49</v>
      </c>
      <c r="C29" s="605">
        <v>25801</v>
      </c>
      <c r="D29" s="605">
        <v>309377</v>
      </c>
      <c r="E29" s="605">
        <v>43519</v>
      </c>
      <c r="F29" s="605">
        <v>6485</v>
      </c>
      <c r="G29" s="605">
        <v>251010</v>
      </c>
      <c r="H29" s="605">
        <v>49453</v>
      </c>
      <c r="I29" s="822">
        <v>77876</v>
      </c>
      <c r="J29" s="822">
        <v>52718</v>
      </c>
      <c r="K29" s="390"/>
      <c r="L29" s="390"/>
      <c r="M29" s="398"/>
      <c r="N29" s="390"/>
      <c r="O29" s="400"/>
    </row>
    <row r="30" spans="2:27" x14ac:dyDescent="0.35">
      <c r="B30" s="402" t="s">
        <v>168</v>
      </c>
      <c r="C30" s="635">
        <v>6.3062620710391771E-3</v>
      </c>
      <c r="D30" s="635">
        <v>7.3464700424091769E-2</v>
      </c>
      <c r="E30" s="635">
        <v>9.9580270749093092E-3</v>
      </c>
      <c r="F30" s="635">
        <v>1.4031541715312762E-3</v>
      </c>
      <c r="G30" s="635">
        <v>5.0001307083688405E-2</v>
      </c>
      <c r="H30" s="635">
        <v>1.0063135124477899E-2</v>
      </c>
      <c r="I30" s="892">
        <v>1.6872186227781999E-2</v>
      </c>
      <c r="J30" s="892">
        <v>1.10096534862995E-2</v>
      </c>
      <c r="K30" s="405"/>
      <c r="L30" s="405"/>
      <c r="M30" s="390"/>
    </row>
    <row r="31" spans="2:27" x14ac:dyDescent="0.35">
      <c r="B31" s="221" t="s">
        <v>50</v>
      </c>
      <c r="C31" s="603">
        <v>8726403</v>
      </c>
      <c r="D31" s="603">
        <v>58346253</v>
      </c>
      <c r="E31" s="603">
        <v>10990025</v>
      </c>
      <c r="F31" s="603">
        <v>1891051</v>
      </c>
      <c r="G31" s="603">
        <v>25318677.199999999</v>
      </c>
      <c r="H31" s="603">
        <v>19853011.940000001</v>
      </c>
      <c r="I31" s="825">
        <v>22320812.98</v>
      </c>
      <c r="J31" s="825">
        <v>30365271.609999999</v>
      </c>
      <c r="K31" s="390"/>
      <c r="L31" s="390"/>
      <c r="M31" s="390"/>
      <c r="N31" s="390"/>
      <c r="O31" s="390"/>
    </row>
    <row r="32" spans="2:27" x14ac:dyDescent="0.35">
      <c r="B32" s="225" t="s">
        <v>171</v>
      </c>
      <c r="C32" s="368">
        <v>5.5277534824866681E-4</v>
      </c>
      <c r="D32" s="368">
        <v>3.5478479395452886E-3</v>
      </c>
      <c r="E32" s="368">
        <v>6.4234169250297353E-4</v>
      </c>
      <c r="F32" s="368">
        <v>1.1227800162444183E-4</v>
      </c>
      <c r="G32" s="368">
        <v>1.3353230320979118E-3</v>
      </c>
      <c r="H32" s="368">
        <v>9.7272760588155895E-4</v>
      </c>
      <c r="I32" s="953">
        <v>1.04374103153954E-3</v>
      </c>
      <c r="J32" s="953">
        <v>1.39405449908718E-3</v>
      </c>
      <c r="K32" s="390"/>
      <c r="L32" s="390"/>
      <c r="M32" s="390"/>
      <c r="N32" s="390"/>
      <c r="O32" s="390"/>
    </row>
    <row r="33" spans="2:24" x14ac:dyDescent="0.35">
      <c r="B33" s="323" t="s">
        <v>6</v>
      </c>
      <c r="C33" s="328">
        <v>338.21956513313438</v>
      </c>
      <c r="D33" s="328">
        <v>188.59272990558446</v>
      </c>
      <c r="E33" s="328">
        <v>252.53395068820515</v>
      </c>
      <c r="F33" s="328">
        <v>291.60385505011567</v>
      </c>
      <c r="G33" s="328">
        <v>100.81541054141269</v>
      </c>
      <c r="H33" s="328">
        <v>401.45212504802498</v>
      </c>
      <c r="I33" s="328">
        <v>286.61992115671097</v>
      </c>
      <c r="J33" s="328">
        <v>575.99437782161704</v>
      </c>
      <c r="K33" s="390"/>
      <c r="L33" s="390"/>
      <c r="M33" s="390"/>
      <c r="N33" s="390"/>
      <c r="O33" s="390"/>
    </row>
    <row r="34" spans="2:24" x14ac:dyDescent="0.35">
      <c r="B34" s="34" t="s">
        <v>29</v>
      </c>
      <c r="C34" s="15"/>
      <c r="D34" s="15"/>
      <c r="E34" s="15"/>
      <c r="F34" s="15"/>
      <c r="G34" s="15"/>
      <c r="H34" s="268"/>
      <c r="I34" s="39"/>
    </row>
    <row r="35" spans="2:24" ht="20.149999999999999" customHeight="1" x14ac:dyDescent="0.35">
      <c r="B35" s="34"/>
      <c r="C35" s="15"/>
      <c r="D35" s="15"/>
      <c r="E35" s="15"/>
      <c r="F35" s="15"/>
      <c r="G35" s="15"/>
      <c r="H35" s="268"/>
      <c r="I35" s="39"/>
    </row>
    <row r="36" spans="2:24" x14ac:dyDescent="0.35">
      <c r="B36" s="2" t="s">
        <v>244</v>
      </c>
    </row>
    <row r="37" spans="2:24" x14ac:dyDescent="0.35">
      <c r="B37" s="118" t="s">
        <v>111</v>
      </c>
    </row>
    <row r="38" spans="2:24" x14ac:dyDescent="0.35">
      <c r="B38" s="369"/>
      <c r="C38" s="982">
        <v>2017</v>
      </c>
      <c r="D38" s="982"/>
      <c r="E38" s="982"/>
      <c r="F38" s="982">
        <v>2018</v>
      </c>
      <c r="G38" s="982"/>
      <c r="H38" s="982"/>
      <c r="I38" s="982">
        <v>2019</v>
      </c>
      <c r="J38" s="982"/>
      <c r="K38" s="982"/>
      <c r="L38" s="982">
        <v>2020</v>
      </c>
      <c r="M38" s="982"/>
      <c r="N38" s="982"/>
      <c r="O38" s="390"/>
    </row>
    <row r="39" spans="2:24" x14ac:dyDescent="0.35">
      <c r="B39" s="390"/>
      <c r="C39" s="980" t="s">
        <v>49</v>
      </c>
      <c r="D39" s="980" t="s">
        <v>50</v>
      </c>
      <c r="E39" s="980"/>
      <c r="F39" s="980" t="s">
        <v>49</v>
      </c>
      <c r="G39" s="980" t="s">
        <v>50</v>
      </c>
      <c r="H39" s="980"/>
      <c r="I39" s="980" t="s">
        <v>49</v>
      </c>
      <c r="J39" s="980" t="s">
        <v>50</v>
      </c>
      <c r="K39" s="980"/>
      <c r="L39" s="980" t="s">
        <v>49</v>
      </c>
      <c r="M39" s="980" t="s">
        <v>50</v>
      </c>
      <c r="N39" s="980"/>
      <c r="O39" s="390"/>
    </row>
    <row r="40" spans="2:24" ht="15" customHeight="1" x14ac:dyDescent="0.35">
      <c r="B40" s="370"/>
      <c r="C40" s="981"/>
      <c r="D40" s="304" t="s">
        <v>71</v>
      </c>
      <c r="E40" s="304" t="s">
        <v>51</v>
      </c>
      <c r="F40" s="981"/>
      <c r="G40" s="304" t="s">
        <v>71</v>
      </c>
      <c r="H40" s="304" t="s">
        <v>51</v>
      </c>
      <c r="I40" s="981"/>
      <c r="J40" s="304" t="s">
        <v>71</v>
      </c>
      <c r="K40" s="304" t="s">
        <v>51</v>
      </c>
      <c r="L40" s="981"/>
      <c r="M40" s="304" t="s">
        <v>71</v>
      </c>
      <c r="N40" s="304" t="s">
        <v>51</v>
      </c>
      <c r="O40" s="390"/>
    </row>
    <row r="41" spans="2:24" x14ac:dyDescent="0.35">
      <c r="B41" s="74" t="s">
        <v>240</v>
      </c>
      <c r="C41" s="260">
        <v>25707</v>
      </c>
      <c r="D41" s="260">
        <v>8650490</v>
      </c>
      <c r="E41" s="355">
        <v>5.5983507621145941E-4</v>
      </c>
      <c r="F41" s="260">
        <v>299912</v>
      </c>
      <c r="G41" s="260">
        <v>44399031</v>
      </c>
      <c r="H41" s="355">
        <v>2.722787747556864E-3</v>
      </c>
      <c r="I41" s="260">
        <v>43280</v>
      </c>
      <c r="J41" s="260">
        <v>10583886</v>
      </c>
      <c r="K41" s="355">
        <v>6.2617187419872103E-4</v>
      </c>
      <c r="L41" s="260">
        <v>5721</v>
      </c>
      <c r="M41" s="260">
        <v>1421187</v>
      </c>
      <c r="N41" s="355">
        <v>8.5838037569162706E-5</v>
      </c>
      <c r="O41" s="390"/>
    </row>
    <row r="42" spans="2:24" x14ac:dyDescent="0.35">
      <c r="B42" s="46" t="s">
        <v>241</v>
      </c>
      <c r="C42" s="363">
        <v>94</v>
      </c>
      <c r="D42" s="363">
        <v>75913</v>
      </c>
      <c r="E42" s="359">
        <v>6.5158282863289412E-4</v>
      </c>
      <c r="F42" s="363">
        <v>9452</v>
      </c>
      <c r="G42" s="363">
        <v>13946376</v>
      </c>
      <c r="H42" s="359">
        <v>0.10426821954806036</v>
      </c>
      <c r="I42" s="363">
        <v>239</v>
      </c>
      <c r="J42" s="363">
        <v>406139</v>
      </c>
      <c r="K42" s="359">
        <v>1.9891861011312548E-3</v>
      </c>
      <c r="L42" s="363">
        <v>754</v>
      </c>
      <c r="M42" s="363">
        <v>469864</v>
      </c>
      <c r="N42" s="359">
        <v>1.6722054434988082E-3</v>
      </c>
      <c r="O42" s="390"/>
    </row>
    <row r="43" spans="2:24" x14ac:dyDescent="0.35">
      <c r="B43" s="410" t="s">
        <v>242</v>
      </c>
      <c r="C43" s="636">
        <v>0</v>
      </c>
      <c r="D43" s="636">
        <v>0</v>
      </c>
      <c r="E43" s="362">
        <v>0</v>
      </c>
      <c r="F43" s="364">
        <v>13</v>
      </c>
      <c r="G43" s="364">
        <v>846</v>
      </c>
      <c r="H43" s="362">
        <v>1.5907106918000235E-4</v>
      </c>
      <c r="I43" s="364">
        <v>0</v>
      </c>
      <c r="J43" s="364">
        <v>0</v>
      </c>
      <c r="K43" s="362">
        <v>0</v>
      </c>
      <c r="L43" s="364">
        <v>10</v>
      </c>
      <c r="M43" s="364">
        <v>0</v>
      </c>
      <c r="N43" s="362">
        <v>0</v>
      </c>
      <c r="O43" s="390"/>
    </row>
    <row r="44" spans="2:24" s="541" customFormat="1" x14ac:dyDescent="0.35">
      <c r="B44" s="560" t="s">
        <v>206</v>
      </c>
      <c r="C44" s="15"/>
      <c r="D44" s="15"/>
      <c r="E44" s="15"/>
      <c r="F44" s="15"/>
      <c r="G44" s="15"/>
      <c r="H44" s="15"/>
      <c r="I44" s="15"/>
      <c r="J44" s="15"/>
      <c r="K44" s="15"/>
      <c r="L44" s="15"/>
      <c r="M44" s="387"/>
      <c r="N44" s="15"/>
      <c r="O44" s="15"/>
      <c r="U44"/>
      <c r="V44"/>
      <c r="W44"/>
      <c r="X44"/>
    </row>
    <row r="45" spans="2:24" s="39" customFormat="1" x14ac:dyDescent="0.35">
      <c r="B45" s="608" t="s">
        <v>29</v>
      </c>
      <c r="E45" s="270"/>
      <c r="F45" s="270"/>
      <c r="G45" s="270"/>
      <c r="H45" s="270"/>
      <c r="I45" s="270"/>
      <c r="J45" s="270"/>
      <c r="K45" s="270"/>
      <c r="O45" s="270"/>
      <c r="U45"/>
      <c r="V45"/>
      <c r="W45"/>
      <c r="X45"/>
    </row>
    <row r="46" spans="2:24" ht="20.149999999999999" customHeight="1" x14ac:dyDescent="0.35">
      <c r="B46" s="34"/>
      <c r="D46" s="39"/>
      <c r="E46" s="270"/>
      <c r="F46" s="270"/>
      <c r="G46" s="270"/>
      <c r="H46" s="270"/>
      <c r="I46" s="270"/>
      <c r="J46" s="270"/>
      <c r="K46" s="270"/>
      <c r="L46" s="39"/>
      <c r="M46" s="39"/>
    </row>
    <row r="47" spans="2:24" x14ac:dyDescent="0.35">
      <c r="B47" s="2" t="s">
        <v>245</v>
      </c>
      <c r="D47" s="39"/>
      <c r="E47" s="270"/>
      <c r="F47" s="270"/>
      <c r="G47" s="270"/>
      <c r="H47" s="270"/>
      <c r="I47" s="270"/>
      <c r="J47" s="270"/>
      <c r="K47" s="270"/>
      <c r="L47" s="39"/>
      <c r="R47" s="954" t="s">
        <v>2</v>
      </c>
      <c r="S47" s="954"/>
    </row>
    <row r="48" spans="2:24" x14ac:dyDescent="0.35">
      <c r="B48" s="118" t="s">
        <v>111</v>
      </c>
      <c r="D48" s="39"/>
      <c r="E48" s="270"/>
      <c r="F48" s="270"/>
      <c r="G48" s="270"/>
      <c r="H48" s="270"/>
      <c r="I48" s="270"/>
      <c r="J48" s="270"/>
      <c r="K48" s="270"/>
      <c r="L48" s="39"/>
      <c r="M48" s="39"/>
    </row>
    <row r="49" spans="2:25" x14ac:dyDescent="0.35">
      <c r="B49" s="369"/>
      <c r="C49" s="982">
        <v>2021</v>
      </c>
      <c r="D49" s="982"/>
      <c r="E49" s="982"/>
      <c r="F49" s="982">
        <v>2022</v>
      </c>
      <c r="G49" s="982"/>
      <c r="H49" s="982"/>
      <c r="I49" s="989">
        <v>2023</v>
      </c>
      <c r="J49" s="989"/>
      <c r="K49" s="989"/>
      <c r="L49" s="989">
        <v>2024</v>
      </c>
      <c r="M49" s="989"/>
      <c r="N49" s="989"/>
    </row>
    <row r="50" spans="2:25" x14ac:dyDescent="0.35">
      <c r="B50" s="390"/>
      <c r="C50" s="980" t="s">
        <v>175</v>
      </c>
      <c r="D50" s="980" t="s">
        <v>50</v>
      </c>
      <c r="E50" s="980"/>
      <c r="F50" s="980" t="s">
        <v>175</v>
      </c>
      <c r="G50" s="980" t="s">
        <v>50</v>
      </c>
      <c r="H50" s="980"/>
      <c r="I50" s="987" t="s">
        <v>175</v>
      </c>
      <c r="J50" s="987" t="s">
        <v>50</v>
      </c>
      <c r="K50" s="987"/>
      <c r="L50" s="987" t="s">
        <v>175</v>
      </c>
      <c r="M50" s="987" t="s">
        <v>50</v>
      </c>
      <c r="N50" s="987"/>
    </row>
    <row r="51" spans="2:25" ht="14.15" customHeight="1" x14ac:dyDescent="0.35">
      <c r="B51" s="370"/>
      <c r="C51" s="981"/>
      <c r="D51" s="304" t="s">
        <v>71</v>
      </c>
      <c r="E51" s="304" t="s">
        <v>51</v>
      </c>
      <c r="F51" s="981"/>
      <c r="G51" s="304" t="s">
        <v>71</v>
      </c>
      <c r="H51" s="304" t="s">
        <v>51</v>
      </c>
      <c r="I51" s="988"/>
      <c r="J51" s="775" t="s">
        <v>71</v>
      </c>
      <c r="K51" s="775" t="s">
        <v>51</v>
      </c>
      <c r="L51" s="988"/>
      <c r="M51" s="775" t="s">
        <v>71</v>
      </c>
      <c r="N51" s="775" t="s">
        <v>51</v>
      </c>
    </row>
    <row r="52" spans="2:25" x14ac:dyDescent="0.35">
      <c r="B52" s="74" t="s">
        <v>240</v>
      </c>
      <c r="C52" s="262">
        <v>151729</v>
      </c>
      <c r="D52" s="262">
        <v>10773629.220000001</v>
      </c>
      <c r="E52" s="355">
        <v>5.8049938779236099E-4</v>
      </c>
      <c r="F52" s="262">
        <v>48300</v>
      </c>
      <c r="G52" s="262">
        <v>18694583.780000001</v>
      </c>
      <c r="H52" s="355">
        <v>9.3354603282105105E-4</v>
      </c>
      <c r="I52" s="822">
        <v>76086</v>
      </c>
      <c r="J52" s="822">
        <v>10614890.83</v>
      </c>
      <c r="K52" s="881">
        <v>5.0299351556541E-4</v>
      </c>
      <c r="L52" s="822">
        <v>37297</v>
      </c>
      <c r="M52" s="822">
        <v>25495988.449999999</v>
      </c>
      <c r="N52" s="881">
        <v>1.1881628510976999E-3</v>
      </c>
    </row>
    <row r="53" spans="2:25" x14ac:dyDescent="0.35">
      <c r="B53" s="46" t="s">
        <v>241</v>
      </c>
      <c r="C53" s="245">
        <v>99209</v>
      </c>
      <c r="D53" s="245">
        <v>14523176.07</v>
      </c>
      <c r="E53" s="359">
        <v>3.8704986864979841E-2</v>
      </c>
      <c r="F53" s="245">
        <v>1152</v>
      </c>
      <c r="G53" s="245">
        <v>1058439.1599999999</v>
      </c>
      <c r="H53" s="359">
        <v>2.9203535563014798E-3</v>
      </c>
      <c r="I53" s="825">
        <v>1757</v>
      </c>
      <c r="J53" s="825">
        <v>11692875.24</v>
      </c>
      <c r="K53" s="882">
        <v>4.5796621815123603E-2</v>
      </c>
      <c r="L53" s="825">
        <v>15250</v>
      </c>
      <c r="M53" s="825">
        <v>4829457.93</v>
      </c>
      <c r="N53" s="882">
        <v>1.6535244482391499E-2</v>
      </c>
    </row>
    <row r="54" spans="2:25" x14ac:dyDescent="0.35">
      <c r="B54" s="410" t="s">
        <v>242</v>
      </c>
      <c r="C54" s="366">
        <v>72</v>
      </c>
      <c r="D54" s="366">
        <v>21871.91</v>
      </c>
      <c r="E54" s="362">
        <v>1.3250445481283106E-3</v>
      </c>
      <c r="F54" s="366">
        <v>1</v>
      </c>
      <c r="G54" s="366">
        <v>99989</v>
      </c>
      <c r="H54" s="362">
        <v>4.5764483665847603E-3</v>
      </c>
      <c r="I54" s="883">
        <v>33</v>
      </c>
      <c r="J54" s="883">
        <v>13046.91</v>
      </c>
      <c r="K54" s="884">
        <v>4.8979904863836901E-4</v>
      </c>
      <c r="L54" s="883">
        <v>171</v>
      </c>
      <c r="M54" s="883">
        <v>39825.230000000003</v>
      </c>
      <c r="N54" s="884">
        <v>1.26091570907088E-3</v>
      </c>
    </row>
    <row r="55" spans="2:25" s="541" customFormat="1" x14ac:dyDescent="0.35">
      <c r="B55" s="560" t="s">
        <v>206</v>
      </c>
      <c r="C55" s="15"/>
      <c r="D55" s="15"/>
      <c r="E55" s="15"/>
      <c r="F55" s="15"/>
      <c r="G55" s="15"/>
      <c r="H55" s="15"/>
      <c r="I55" s="15"/>
      <c r="J55" s="15"/>
      <c r="K55" s="15"/>
      <c r="L55" s="15"/>
      <c r="M55" s="387"/>
      <c r="N55" s="15"/>
      <c r="O55" s="15"/>
      <c r="U55"/>
      <c r="V55"/>
      <c r="W55"/>
      <c r="X55"/>
      <c r="Y55"/>
    </row>
    <row r="56" spans="2:25" s="39" customFormat="1" x14ac:dyDescent="0.35">
      <c r="B56" s="608" t="s">
        <v>29</v>
      </c>
      <c r="E56" s="270"/>
      <c r="F56" s="270"/>
      <c r="G56" s="270"/>
      <c r="H56" s="270"/>
      <c r="I56" s="270"/>
      <c r="J56" s="270"/>
      <c r="K56" s="270"/>
      <c r="O56" s="270"/>
      <c r="U56"/>
      <c r="V56"/>
      <c r="W56"/>
      <c r="X56"/>
      <c r="Y56"/>
    </row>
    <row r="57" spans="2:25" ht="20.149999999999999" customHeight="1" x14ac:dyDescent="0.35">
      <c r="B57" s="34"/>
      <c r="C57" s="15"/>
      <c r="D57" s="15"/>
      <c r="E57" s="15"/>
      <c r="F57" s="15"/>
      <c r="G57" s="15"/>
      <c r="H57" s="268"/>
      <c r="I57" s="39"/>
    </row>
    <row r="58" spans="2:25" x14ac:dyDescent="0.35">
      <c r="B58" s="397" t="s">
        <v>246</v>
      </c>
      <c r="C58" s="268"/>
      <c r="D58" s="268"/>
      <c r="E58" s="268"/>
      <c r="F58" s="268"/>
      <c r="G58" s="268"/>
      <c r="H58" s="268"/>
      <c r="I58" s="268"/>
      <c r="J58" s="268"/>
      <c r="K58" s="268"/>
      <c r="L58" s="268"/>
      <c r="M58" s="15"/>
      <c r="N58" s="15"/>
      <c r="O58" s="15"/>
    </row>
    <row r="59" spans="2:25" x14ac:dyDescent="0.35">
      <c r="B59" s="118" t="s">
        <v>111</v>
      </c>
      <c r="C59" s="268"/>
      <c r="D59" s="268"/>
      <c r="E59" s="268"/>
      <c r="F59" s="268"/>
      <c r="G59" s="268"/>
      <c r="H59" s="268"/>
      <c r="I59" s="268"/>
      <c r="J59" s="268"/>
      <c r="K59" s="268"/>
      <c r="L59" s="268"/>
      <c r="M59" s="15"/>
      <c r="N59" s="15"/>
      <c r="O59" s="15"/>
    </row>
    <row r="60" spans="2:25" x14ac:dyDescent="0.35">
      <c r="B60" s="369"/>
      <c r="C60" s="982">
        <v>2018</v>
      </c>
      <c r="D60" s="982"/>
      <c r="E60" s="982"/>
      <c r="F60" s="982">
        <v>2019</v>
      </c>
      <c r="G60" s="982"/>
      <c r="H60" s="982"/>
      <c r="I60" s="982">
        <v>2020</v>
      </c>
      <c r="J60" s="982"/>
      <c r="K60" s="982"/>
      <c r="L60" s="390"/>
      <c r="M60" s="390"/>
      <c r="N60" s="390"/>
      <c r="O60" s="390"/>
    </row>
    <row r="61" spans="2:25" x14ac:dyDescent="0.35">
      <c r="B61" s="390"/>
      <c r="C61" s="980" t="s">
        <v>49</v>
      </c>
      <c r="D61" s="980" t="s">
        <v>50</v>
      </c>
      <c r="E61" s="980"/>
      <c r="F61" s="980" t="s">
        <v>49</v>
      </c>
      <c r="G61" s="980" t="s">
        <v>50</v>
      </c>
      <c r="H61" s="980"/>
      <c r="I61" s="980" t="s">
        <v>49</v>
      </c>
      <c r="J61" s="980" t="s">
        <v>50</v>
      </c>
      <c r="K61" s="980"/>
      <c r="L61" s="390"/>
      <c r="M61" s="390"/>
      <c r="N61" s="390"/>
      <c r="O61" s="390"/>
    </row>
    <row r="62" spans="2:25" ht="15" customHeight="1" x14ac:dyDescent="0.35">
      <c r="B62" s="370"/>
      <c r="C62" s="981"/>
      <c r="D62" s="304" t="s">
        <v>71</v>
      </c>
      <c r="E62" s="304" t="s">
        <v>51</v>
      </c>
      <c r="F62" s="981"/>
      <c r="G62" s="304" t="s">
        <v>71</v>
      </c>
      <c r="H62" s="304" t="s">
        <v>51</v>
      </c>
      <c r="I62" s="981"/>
      <c r="J62" s="655" t="s">
        <v>71</v>
      </c>
      <c r="K62" s="655" t="s">
        <v>51</v>
      </c>
      <c r="L62" s="390"/>
      <c r="M62" s="390"/>
      <c r="N62" s="390"/>
      <c r="O62" s="390"/>
    </row>
    <row r="63" spans="2:25" x14ac:dyDescent="0.35">
      <c r="B63" s="415" t="s">
        <v>24</v>
      </c>
      <c r="C63" s="416">
        <v>309377</v>
      </c>
      <c r="D63" s="417">
        <v>58346253</v>
      </c>
      <c r="E63" s="418">
        <v>3.5478479395452886E-3</v>
      </c>
      <c r="F63" s="416">
        <v>43519</v>
      </c>
      <c r="G63" s="417">
        <v>10990025</v>
      </c>
      <c r="H63" s="418">
        <v>6.4234169250297353E-4</v>
      </c>
      <c r="I63" s="416">
        <v>6485</v>
      </c>
      <c r="J63" s="417">
        <v>1891051</v>
      </c>
      <c r="K63" s="418">
        <v>1.1227800162444183E-4</v>
      </c>
      <c r="L63" s="390"/>
      <c r="M63" s="390"/>
      <c r="N63" s="390"/>
      <c r="O63" s="390"/>
    </row>
    <row r="64" spans="2:25" x14ac:dyDescent="0.35">
      <c r="B64" s="419" t="s">
        <v>234</v>
      </c>
      <c r="C64" s="420">
        <v>227689</v>
      </c>
      <c r="D64" s="421">
        <v>51832728</v>
      </c>
      <c r="E64" s="422" t="s">
        <v>34</v>
      </c>
      <c r="F64" s="420">
        <v>43399</v>
      </c>
      <c r="G64" s="421">
        <v>10870124</v>
      </c>
      <c r="H64" s="422" t="s">
        <v>34</v>
      </c>
      <c r="I64" s="420">
        <v>2627</v>
      </c>
      <c r="J64" s="421">
        <v>592137</v>
      </c>
      <c r="K64" s="422" t="s">
        <v>34</v>
      </c>
      <c r="L64" s="390"/>
      <c r="M64" s="390"/>
      <c r="N64" s="390"/>
      <c r="O64" s="390"/>
    </row>
    <row r="65" spans="2:19" x14ac:dyDescent="0.35">
      <c r="B65" s="413" t="s">
        <v>235</v>
      </c>
      <c r="C65" s="414">
        <v>81690</v>
      </c>
      <c r="D65" s="288">
        <v>6523926</v>
      </c>
      <c r="E65" s="212" t="s">
        <v>34</v>
      </c>
      <c r="F65" s="414">
        <v>118</v>
      </c>
      <c r="G65" s="288">
        <v>8196</v>
      </c>
      <c r="H65" s="212" t="s">
        <v>34</v>
      </c>
      <c r="I65" s="414">
        <v>3848</v>
      </c>
      <c r="J65" s="288">
        <v>1127546</v>
      </c>
      <c r="K65" s="212" t="s">
        <v>34</v>
      </c>
      <c r="L65" s="390"/>
      <c r="M65" s="390"/>
      <c r="N65" s="390"/>
      <c r="O65" s="390"/>
    </row>
    <row r="66" spans="2:19" x14ac:dyDescent="0.35">
      <c r="B66" s="706" t="s">
        <v>387</v>
      </c>
      <c r="C66" s="15"/>
      <c r="D66" s="333"/>
      <c r="E66" s="332"/>
      <c r="F66" s="332"/>
      <c r="G66" s="332"/>
      <c r="H66" s="332"/>
      <c r="I66" s="39"/>
      <c r="J66" s="39"/>
      <c r="K66" s="39"/>
      <c r="L66" s="39"/>
      <c r="M66" s="39"/>
      <c r="N66" s="39"/>
    </row>
    <row r="67" spans="2:19" x14ac:dyDescent="0.35">
      <c r="B67" s="34" t="s">
        <v>29</v>
      </c>
      <c r="D67" s="39"/>
      <c r="E67" s="39"/>
      <c r="F67" s="39"/>
      <c r="G67" s="39"/>
      <c r="H67" s="39"/>
      <c r="I67" s="39"/>
      <c r="J67" s="39"/>
      <c r="K67" s="39"/>
      <c r="L67" s="39"/>
      <c r="M67" s="39"/>
      <c r="N67" s="39"/>
    </row>
    <row r="68" spans="2:19" ht="20.149999999999999" customHeight="1" x14ac:dyDescent="0.35">
      <c r="B68" s="34"/>
      <c r="D68" s="39"/>
      <c r="E68" s="39"/>
      <c r="F68" s="39"/>
      <c r="G68" s="39"/>
      <c r="H68" s="39"/>
      <c r="I68" s="39"/>
      <c r="J68" s="39"/>
      <c r="K68" s="39"/>
      <c r="L68" s="39"/>
      <c r="M68" s="39"/>
      <c r="N68" s="39"/>
    </row>
    <row r="69" spans="2:19" x14ac:dyDescent="0.35">
      <c r="B69" s="397" t="s">
        <v>247</v>
      </c>
      <c r="D69" s="39"/>
      <c r="E69" s="39"/>
      <c r="F69" s="39"/>
      <c r="G69" s="39"/>
      <c r="H69" s="39"/>
      <c r="I69" s="39"/>
      <c r="J69" s="39"/>
      <c r="K69" s="39"/>
      <c r="L69" s="39"/>
      <c r="R69" s="954" t="s">
        <v>2</v>
      </c>
      <c r="S69" s="954"/>
    </row>
    <row r="70" spans="2:19" x14ac:dyDescent="0.35">
      <c r="B70" s="118" t="s">
        <v>111</v>
      </c>
      <c r="D70" s="39"/>
      <c r="E70" s="39"/>
      <c r="F70" s="39"/>
      <c r="G70" s="39"/>
      <c r="H70" s="39"/>
      <c r="I70" s="39"/>
      <c r="J70" s="39"/>
      <c r="K70" s="39"/>
      <c r="L70" s="39"/>
      <c r="M70" s="39"/>
    </row>
    <row r="71" spans="2:19" x14ac:dyDescent="0.35">
      <c r="B71" s="369"/>
      <c r="C71" s="982">
        <v>2021</v>
      </c>
      <c r="D71" s="982"/>
      <c r="E71" s="982"/>
      <c r="F71" s="982">
        <v>2022</v>
      </c>
      <c r="G71" s="982"/>
      <c r="H71" s="982"/>
      <c r="I71" s="986">
        <v>2023</v>
      </c>
      <c r="J71" s="986"/>
      <c r="K71" s="986"/>
      <c r="L71" s="986">
        <v>2024</v>
      </c>
      <c r="M71" s="986"/>
      <c r="N71" s="986"/>
    </row>
    <row r="72" spans="2:19" x14ac:dyDescent="0.35">
      <c r="B72" s="390"/>
      <c r="C72" s="654" t="s">
        <v>175</v>
      </c>
      <c r="D72" s="654" t="s">
        <v>50</v>
      </c>
      <c r="E72" s="654"/>
      <c r="F72" s="980" t="s">
        <v>175</v>
      </c>
      <c r="G72" s="980" t="s">
        <v>50</v>
      </c>
      <c r="H72" s="980"/>
      <c r="I72" s="987" t="s">
        <v>175</v>
      </c>
      <c r="J72" s="987" t="s">
        <v>50</v>
      </c>
      <c r="K72" s="987"/>
      <c r="L72" s="987" t="s">
        <v>175</v>
      </c>
      <c r="M72" s="987" t="s">
        <v>50</v>
      </c>
      <c r="N72" s="987"/>
    </row>
    <row r="73" spans="2:19" ht="15" customHeight="1" x14ac:dyDescent="0.35">
      <c r="B73" s="370"/>
      <c r="C73" s="655"/>
      <c r="D73" s="655" t="s">
        <v>71</v>
      </c>
      <c r="E73" s="655" t="s">
        <v>51</v>
      </c>
      <c r="F73" s="981"/>
      <c r="G73" s="655" t="s">
        <v>71</v>
      </c>
      <c r="H73" s="655" t="s">
        <v>51</v>
      </c>
      <c r="I73" s="988"/>
      <c r="J73" s="775" t="s">
        <v>71</v>
      </c>
      <c r="K73" s="775" t="s">
        <v>51</v>
      </c>
      <c r="L73" s="988"/>
      <c r="M73" s="775" t="s">
        <v>71</v>
      </c>
      <c r="N73" s="775" t="s">
        <v>51</v>
      </c>
    </row>
    <row r="74" spans="2:19" x14ac:dyDescent="0.35">
      <c r="B74" s="415" t="s">
        <v>24</v>
      </c>
      <c r="C74" s="416">
        <v>251010</v>
      </c>
      <c r="D74" s="417">
        <v>25318677.199999999</v>
      </c>
      <c r="E74" s="418">
        <v>1.3353230320979118E-3</v>
      </c>
      <c r="F74" s="416">
        <v>49453</v>
      </c>
      <c r="G74" s="417">
        <v>19853011.940000001</v>
      </c>
      <c r="H74" s="418">
        <v>9.7272760588155895E-4</v>
      </c>
      <c r="I74" s="416">
        <v>77876</v>
      </c>
      <c r="J74" s="417">
        <v>22320812.98</v>
      </c>
      <c r="K74" s="418">
        <v>1.04374103153954E-3</v>
      </c>
      <c r="L74" s="416">
        <v>52718</v>
      </c>
      <c r="M74" s="417">
        <v>30365271.609999999</v>
      </c>
      <c r="N74" s="418">
        <v>1.39405449908718E-3</v>
      </c>
    </row>
    <row r="75" spans="2:19" x14ac:dyDescent="0.35">
      <c r="B75" s="419" t="s">
        <v>234</v>
      </c>
      <c r="C75" s="420">
        <v>130214</v>
      </c>
      <c r="D75" s="421">
        <v>7443832.7999999998</v>
      </c>
      <c r="E75" s="423">
        <v>1.7279871949903497E-3</v>
      </c>
      <c r="F75" s="420">
        <v>0</v>
      </c>
      <c r="G75" s="421">
        <v>0</v>
      </c>
      <c r="H75" s="423">
        <v>6.9390275091838101E-4</v>
      </c>
      <c r="I75" s="893">
        <v>10134</v>
      </c>
      <c r="J75" s="894">
        <v>9253379.9900000002</v>
      </c>
      <c r="K75" s="895">
        <v>9.0592483740831295E-4</v>
      </c>
      <c r="L75" s="893">
        <v>46649</v>
      </c>
      <c r="M75" s="894">
        <v>14286945.24</v>
      </c>
      <c r="N75" s="895">
        <v>1.39119424624164E-3</v>
      </c>
    </row>
    <row r="76" spans="2:19" x14ac:dyDescent="0.35">
      <c r="B76" s="413" t="s">
        <v>235</v>
      </c>
      <c r="C76" s="414">
        <v>120796</v>
      </c>
      <c r="D76" s="288">
        <v>17874844.399999999</v>
      </c>
      <c r="E76" s="424">
        <v>1.2206948693272192E-3</v>
      </c>
      <c r="F76" s="414">
        <v>3949</v>
      </c>
      <c r="G76" s="288">
        <v>7256512.3799999999</v>
      </c>
      <c r="H76" s="424">
        <v>1.2657131849339899E-3</v>
      </c>
      <c r="I76" s="896">
        <v>67742</v>
      </c>
      <c r="J76" s="875">
        <v>13067432.99</v>
      </c>
      <c r="K76" s="897">
        <v>1.16975318624269E-3</v>
      </c>
      <c r="L76" s="896">
        <v>6069</v>
      </c>
      <c r="M76" s="875">
        <v>16078326.369999999</v>
      </c>
      <c r="N76" s="897">
        <v>1.3966059609718401E-3</v>
      </c>
    </row>
    <row r="77" spans="2:19" x14ac:dyDescent="0.35">
      <c r="B77" s="34" t="s">
        <v>29</v>
      </c>
      <c r="D77" s="39"/>
      <c r="E77" s="39"/>
      <c r="F77" s="39"/>
      <c r="G77" s="39"/>
      <c r="H77" s="39"/>
      <c r="I77" s="39"/>
      <c r="J77" s="39"/>
      <c r="K77" s="39"/>
      <c r="L77" s="39"/>
      <c r="M77" s="39"/>
      <c r="N77" s="39"/>
    </row>
    <row r="78" spans="2:19" ht="20.149999999999999" customHeight="1" x14ac:dyDescent="0.35">
      <c r="B78" s="34"/>
      <c r="C78" s="15"/>
      <c r="D78" s="15"/>
      <c r="E78" s="15"/>
      <c r="F78" s="15"/>
      <c r="G78" s="15"/>
      <c r="H78" s="268"/>
      <c r="I78" s="39"/>
    </row>
    <row r="79" spans="2:19" x14ac:dyDescent="0.35">
      <c r="B79" s="397" t="s">
        <v>248</v>
      </c>
      <c r="C79" s="425"/>
      <c r="D79" s="425"/>
      <c r="E79" s="15"/>
      <c r="F79" s="15"/>
      <c r="G79" s="15"/>
      <c r="H79" s="15"/>
      <c r="I79" s="15"/>
      <c r="J79" s="15"/>
      <c r="K79" s="15"/>
      <c r="L79" s="15"/>
      <c r="M79" s="15"/>
      <c r="N79" s="15"/>
      <c r="O79" s="15"/>
    </row>
    <row r="80" spans="2:19" x14ac:dyDescent="0.35">
      <c r="B80" s="118" t="s">
        <v>149</v>
      </c>
      <c r="C80" s="425"/>
      <c r="D80" s="425"/>
      <c r="E80" s="15"/>
      <c r="F80" s="15"/>
      <c r="G80" s="15"/>
      <c r="H80" s="15"/>
      <c r="I80" s="15"/>
      <c r="J80" s="15"/>
      <c r="K80" s="15"/>
      <c r="L80" s="15"/>
      <c r="M80" s="15"/>
      <c r="N80" s="15"/>
    </row>
    <row r="81" spans="2:18" x14ac:dyDescent="0.35">
      <c r="B81" s="369"/>
      <c r="C81" s="982">
        <v>2017</v>
      </c>
      <c r="D81" s="982"/>
      <c r="E81" s="982">
        <v>2018</v>
      </c>
      <c r="F81" s="982"/>
      <c r="G81" s="982">
        <v>2019</v>
      </c>
      <c r="H81" s="982"/>
      <c r="I81" s="982">
        <v>2020</v>
      </c>
      <c r="J81" s="982"/>
      <c r="K81" s="982">
        <v>2021</v>
      </c>
      <c r="L81" s="982"/>
      <c r="M81" s="982">
        <v>2022</v>
      </c>
      <c r="N81" s="982"/>
      <c r="O81" s="989">
        <v>2023</v>
      </c>
      <c r="P81" s="989"/>
      <c r="Q81" s="989">
        <v>2024</v>
      </c>
      <c r="R81" s="989"/>
    </row>
    <row r="82" spans="2:18" x14ac:dyDescent="0.35">
      <c r="B82" s="370"/>
      <c r="C82" s="304" t="s">
        <v>49</v>
      </c>
      <c r="D82" s="304" t="s">
        <v>50</v>
      </c>
      <c r="E82" s="304" t="s">
        <v>49</v>
      </c>
      <c r="F82" s="304" t="s">
        <v>50</v>
      </c>
      <c r="G82" s="426" t="s">
        <v>49</v>
      </c>
      <c r="H82" s="426" t="s">
        <v>50</v>
      </c>
      <c r="I82" s="426" t="s">
        <v>49</v>
      </c>
      <c r="J82" s="426" t="s">
        <v>50</v>
      </c>
      <c r="K82" s="304" t="s">
        <v>49</v>
      </c>
      <c r="L82" s="304" t="s">
        <v>50</v>
      </c>
      <c r="M82" s="304" t="s">
        <v>49</v>
      </c>
      <c r="N82" s="304" t="s">
        <v>50</v>
      </c>
      <c r="O82" s="775" t="s">
        <v>49</v>
      </c>
      <c r="P82" s="775" t="s">
        <v>50</v>
      </c>
      <c r="Q82" s="775" t="s">
        <v>49</v>
      </c>
      <c r="R82" s="775" t="s">
        <v>50</v>
      </c>
    </row>
    <row r="83" spans="2:18" x14ac:dyDescent="0.35">
      <c r="B83" s="371" t="s">
        <v>226</v>
      </c>
      <c r="C83" s="637">
        <v>23943</v>
      </c>
      <c r="D83" s="637">
        <v>6141836</v>
      </c>
      <c r="E83" s="637">
        <v>309302</v>
      </c>
      <c r="F83" s="637">
        <v>58329283</v>
      </c>
      <c r="G83" s="637">
        <v>14601</v>
      </c>
      <c r="H83" s="637">
        <v>3961260</v>
      </c>
      <c r="I83" s="637">
        <v>6011</v>
      </c>
      <c r="J83" s="637">
        <v>1388326</v>
      </c>
      <c r="K83" s="638">
        <v>250493</v>
      </c>
      <c r="L83" s="638">
        <v>25201709.260000002</v>
      </c>
      <c r="M83" s="638">
        <v>43788</v>
      </c>
      <c r="N83" s="638">
        <v>14206533.130000001</v>
      </c>
      <c r="O83" s="898">
        <v>70212</v>
      </c>
      <c r="P83" s="898">
        <v>22003546.210000001</v>
      </c>
      <c r="Q83" s="898">
        <v>27476</v>
      </c>
      <c r="R83" s="898">
        <v>29202487.170000002</v>
      </c>
    </row>
    <row r="84" spans="2:18" x14ac:dyDescent="0.35">
      <c r="B84" s="373" t="s">
        <v>9</v>
      </c>
      <c r="C84" s="242">
        <v>92.798728731444513</v>
      </c>
      <c r="D84" s="242">
        <v>70.382218194598622</v>
      </c>
      <c r="E84" s="242">
        <v>99.975757732475273</v>
      </c>
      <c r="F84" s="242">
        <v>99.970915013171464</v>
      </c>
      <c r="G84" s="242">
        <v>33.5508628415175</v>
      </c>
      <c r="H84" s="242">
        <v>36.044140026979008</v>
      </c>
      <c r="I84" s="242">
        <v>92.690824980724756</v>
      </c>
      <c r="J84" s="242">
        <v>73.415576840603464</v>
      </c>
      <c r="K84" s="242">
        <v>99.794032110274486</v>
      </c>
      <c r="L84" s="242">
        <v>99.538017175715652</v>
      </c>
      <c r="M84" s="242">
        <v>88.544678785917895</v>
      </c>
      <c r="N84" s="242">
        <v>71.558578481366695</v>
      </c>
      <c r="O84" s="887">
        <v>90.158713852791607</v>
      </c>
      <c r="P84" s="887">
        <v>98.578605670482204</v>
      </c>
      <c r="Q84" s="887">
        <v>52.1188208960886</v>
      </c>
      <c r="R84" s="887">
        <v>96.170676637000497</v>
      </c>
    </row>
    <row r="85" spans="2:18" x14ac:dyDescent="0.35">
      <c r="B85" s="429" t="s">
        <v>227</v>
      </c>
      <c r="C85" s="363">
        <v>1832</v>
      </c>
      <c r="D85" s="363">
        <v>2305112</v>
      </c>
      <c r="E85" s="363">
        <v>72</v>
      </c>
      <c r="F85" s="363">
        <v>16703</v>
      </c>
      <c r="G85" s="363">
        <v>26223</v>
      </c>
      <c r="H85" s="363">
        <v>6677467</v>
      </c>
      <c r="I85" s="363">
        <v>62</v>
      </c>
      <c r="J85" s="363">
        <v>10720</v>
      </c>
      <c r="K85" s="639">
        <v>517</v>
      </c>
      <c r="L85" s="245">
        <v>116967.94</v>
      </c>
      <c r="M85" s="639">
        <v>5665</v>
      </c>
      <c r="N85" s="245">
        <v>5646478.8099999996</v>
      </c>
      <c r="O85" s="899">
        <v>7664</v>
      </c>
      <c r="P85" s="825">
        <v>317266.77</v>
      </c>
      <c r="Q85" s="899">
        <v>25242</v>
      </c>
      <c r="R85" s="825">
        <v>1162784.44</v>
      </c>
    </row>
    <row r="86" spans="2:18" x14ac:dyDescent="0.35">
      <c r="B86" s="431" t="s">
        <v>9</v>
      </c>
      <c r="C86" s="640">
        <v>7.1004999806209055</v>
      </c>
      <c r="D86" s="640">
        <v>26.415374123794187</v>
      </c>
      <c r="E86" s="640">
        <v>2.3272576823745787E-2</v>
      </c>
      <c r="F86" s="640">
        <v>2.8627373894944033E-2</v>
      </c>
      <c r="G86" s="640">
        <v>60.256439715986119</v>
      </c>
      <c r="H86" s="640">
        <v>60.759343131612532</v>
      </c>
      <c r="I86" s="640">
        <v>0.95605242868157281</v>
      </c>
      <c r="J86" s="640">
        <v>0.56688053362918289</v>
      </c>
      <c r="K86" s="640">
        <v>0.20624972573174771</v>
      </c>
      <c r="L86" s="640">
        <v>0.46222017177316133</v>
      </c>
      <c r="M86" s="640">
        <v>11.455321214082099</v>
      </c>
      <c r="N86" s="640">
        <v>28.441421518633302</v>
      </c>
      <c r="O86" s="900">
        <v>9.8412861472083808</v>
      </c>
      <c r="P86" s="900">
        <v>1.42139432951783</v>
      </c>
      <c r="Q86" s="900">
        <v>47.8811791039114</v>
      </c>
      <c r="R86" s="900">
        <v>3.82932336299955</v>
      </c>
    </row>
    <row r="87" spans="2:18" x14ac:dyDescent="0.35">
      <c r="B87" s="52" t="s">
        <v>418</v>
      </c>
      <c r="C87" s="389"/>
      <c r="D87" s="389"/>
      <c r="E87" s="389"/>
      <c r="F87" s="389"/>
      <c r="G87" s="389"/>
      <c r="H87" s="389"/>
      <c r="I87" s="389"/>
      <c r="J87" s="389"/>
      <c r="K87" s="743"/>
      <c r="L87" s="744"/>
      <c r="M87" s="744"/>
      <c r="N87" s="744"/>
      <c r="O87" s="612"/>
      <c r="P87" s="612"/>
    </row>
    <row r="88" spans="2:18" x14ac:dyDescent="0.35">
      <c r="B88" s="388" t="s">
        <v>29</v>
      </c>
      <c r="C88" s="15"/>
      <c r="D88" s="268"/>
      <c r="E88" s="268"/>
      <c r="F88" s="268"/>
      <c r="G88" s="268"/>
      <c r="H88" s="15"/>
      <c r="I88" s="15"/>
      <c r="J88" s="15"/>
      <c r="K88" s="268"/>
      <c r="L88" s="268"/>
      <c r="M88" s="268"/>
      <c r="N88" s="268"/>
      <c r="O88" s="39"/>
      <c r="P88" s="39"/>
    </row>
  </sheetData>
  <mergeCells count="71">
    <mergeCell ref="Q18:R18"/>
    <mergeCell ref="L49:N49"/>
    <mergeCell ref="L50:L51"/>
    <mergeCell ref="M50:N50"/>
    <mergeCell ref="R26:S26"/>
    <mergeCell ref="R47:S47"/>
    <mergeCell ref="O18:P18"/>
    <mergeCell ref="M18:N18"/>
    <mergeCell ref="Q2:R2"/>
    <mergeCell ref="C4:D4"/>
    <mergeCell ref="E4:F4"/>
    <mergeCell ref="G4:H4"/>
    <mergeCell ref="I4:J4"/>
    <mergeCell ref="K4:L4"/>
    <mergeCell ref="M4:N4"/>
    <mergeCell ref="O4:P4"/>
    <mergeCell ref="Q4:R4"/>
    <mergeCell ref="C38:E38"/>
    <mergeCell ref="F38:H38"/>
    <mergeCell ref="I38:K38"/>
    <mergeCell ref="C18:D18"/>
    <mergeCell ref="E18:F18"/>
    <mergeCell ref="G18:H18"/>
    <mergeCell ref="I18:J18"/>
    <mergeCell ref="K18:L18"/>
    <mergeCell ref="C50:C51"/>
    <mergeCell ref="D50:E50"/>
    <mergeCell ref="F50:F51"/>
    <mergeCell ref="G50:H50"/>
    <mergeCell ref="C39:C40"/>
    <mergeCell ref="D39:E39"/>
    <mergeCell ref="F39:F40"/>
    <mergeCell ref="G39:H39"/>
    <mergeCell ref="C49:E49"/>
    <mergeCell ref="F49:H49"/>
    <mergeCell ref="C81:D81"/>
    <mergeCell ref="E81:F81"/>
    <mergeCell ref="G81:H81"/>
    <mergeCell ref="I81:J81"/>
    <mergeCell ref="K81:L81"/>
    <mergeCell ref="C71:E71"/>
    <mergeCell ref="F71:H71"/>
    <mergeCell ref="I71:K71"/>
    <mergeCell ref="F72:F73"/>
    <mergeCell ref="G72:H72"/>
    <mergeCell ref="I72:I73"/>
    <mergeCell ref="J72:K72"/>
    <mergeCell ref="C60:E60"/>
    <mergeCell ref="F60:H60"/>
    <mergeCell ref="C61:C62"/>
    <mergeCell ref="D61:E61"/>
    <mergeCell ref="F61:F62"/>
    <mergeCell ref="G61:H61"/>
    <mergeCell ref="R69:S69"/>
    <mergeCell ref="M81:N81"/>
    <mergeCell ref="I60:K60"/>
    <mergeCell ref="I61:I62"/>
    <mergeCell ref="J61:K61"/>
    <mergeCell ref="O81:P81"/>
    <mergeCell ref="L71:N71"/>
    <mergeCell ref="L72:L73"/>
    <mergeCell ref="M72:N72"/>
    <mergeCell ref="Q81:R81"/>
    <mergeCell ref="I49:K49"/>
    <mergeCell ref="I50:I51"/>
    <mergeCell ref="J50:K50"/>
    <mergeCell ref="J39:K39"/>
    <mergeCell ref="L38:N38"/>
    <mergeCell ref="L39:L40"/>
    <mergeCell ref="M39:N39"/>
    <mergeCell ref="I39:I40"/>
  </mergeCells>
  <hyperlinks>
    <hyperlink ref="Q2:R2" location="SOMMAIRE!A1" display="Retour sommaire ~" xr:uid="{00000000-0004-0000-0700-000000000000}"/>
    <hyperlink ref="R26:S26" location="SOMMAIRE!A1" display="Retour sommaire ~" xr:uid="{00000000-0004-0000-0700-000001000000}"/>
    <hyperlink ref="R47:S47" location="SOMMAIRE!A1" display="Retour sommaire ~" xr:uid="{00000000-0004-0000-0700-000002000000}"/>
    <hyperlink ref="R69:S69" location="SOMMAIRE!A1" display="Retour sommaire ~" xr:uid="{00000000-0004-0000-0700-000003000000}"/>
  </hyperlinks>
  <pageMargins left="0.70866141732283472" right="0.70866141732283472" top="0.74803149606299213" bottom="0.74803149606299213" header="0.31496062992125984" footer="0.31496062992125984"/>
  <pageSetup paperSize="9" scale="40" orientation="portrait" r:id="rId1"/>
  <headerFooter>
    <oddHeader>&amp;R&amp;"Calibri"&amp;10&amp;K000000 BDF-RESTREINT&amp;1#_x000D_</oddHeader>
    <oddFooter>&amp;L&amp;"Arial,Normal"&amp;K002060BANQUE DE FRANCE&amp;C&amp;"Arial,Normal"&amp;K002060Rapport annuel de l'Observatoire de la sécurité des moyens de paiement - 2023&amp;R&amp;"Arial,Normal"&amp;K553CD4Septembre 2024 | Page &amp;P/&amp;N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59999389629810485"/>
  </sheetPr>
  <dimension ref="B1:V104"/>
  <sheetViews>
    <sheetView showGridLines="0" topLeftCell="A79" workbookViewId="0">
      <selection activeCell="K71" sqref="K71"/>
    </sheetView>
  </sheetViews>
  <sheetFormatPr baseColWidth="10" defaultRowHeight="14.5" x14ac:dyDescent="0.35"/>
  <cols>
    <col min="1" max="1" width="1.7265625" customWidth="1"/>
    <col min="2" max="2" width="30.7265625" customWidth="1"/>
    <col min="3" max="19" width="12.26953125" customWidth="1"/>
    <col min="20" max="20" width="9.26953125" bestFit="1" customWidth="1"/>
  </cols>
  <sheetData>
    <row r="1" spans="2:22" ht="30" customHeight="1" x14ac:dyDescent="0.35">
      <c r="B1" s="600" t="s">
        <v>250</v>
      </c>
      <c r="C1" s="39"/>
      <c r="D1" s="39"/>
      <c r="E1" s="39"/>
      <c r="F1" s="39"/>
      <c r="G1" s="39"/>
      <c r="H1" s="39"/>
      <c r="I1" s="39"/>
      <c r="J1" s="39"/>
      <c r="K1" s="39"/>
      <c r="L1" s="39"/>
      <c r="M1" s="39"/>
      <c r="N1" s="39"/>
      <c r="O1" s="39"/>
      <c r="P1" s="39"/>
    </row>
    <row r="2" spans="2:22" ht="25.15" customHeight="1" x14ac:dyDescent="0.35">
      <c r="B2" s="433" t="s">
        <v>22</v>
      </c>
    </row>
    <row r="3" spans="2:22" x14ac:dyDescent="0.35">
      <c r="B3" s="2" t="s">
        <v>251</v>
      </c>
      <c r="R3" s="954" t="s">
        <v>2</v>
      </c>
      <c r="S3" s="954"/>
    </row>
    <row r="4" spans="2:22" x14ac:dyDescent="0.35">
      <c r="B4" s="118" t="s">
        <v>61</v>
      </c>
      <c r="C4" s="39"/>
      <c r="D4" s="39"/>
    </row>
    <row r="5" spans="2:22" x14ac:dyDescent="0.35">
      <c r="B5" s="434"/>
      <c r="C5" s="198">
        <v>2017</v>
      </c>
      <c r="D5" s="198">
        <v>2018</v>
      </c>
      <c r="E5" s="198">
        <v>2019</v>
      </c>
      <c r="F5" s="198">
        <v>2020</v>
      </c>
      <c r="G5" s="198">
        <v>2021</v>
      </c>
      <c r="H5" s="198">
        <v>2022</v>
      </c>
      <c r="I5" s="848">
        <v>2023</v>
      </c>
      <c r="J5" s="848">
        <v>2024</v>
      </c>
      <c r="K5" s="15"/>
      <c r="L5" s="15"/>
      <c r="M5" s="15"/>
      <c r="N5" s="15"/>
      <c r="O5" s="15"/>
      <c r="P5" s="15"/>
    </row>
    <row r="6" spans="2:22" ht="27" x14ac:dyDescent="0.35">
      <c r="B6" s="435" t="s">
        <v>252</v>
      </c>
      <c r="C6" s="644">
        <v>2976816</v>
      </c>
      <c r="D6" s="644">
        <v>5308432</v>
      </c>
      <c r="E6" s="644">
        <v>10476079</v>
      </c>
      <c r="F6" s="644">
        <v>10347177</v>
      </c>
      <c r="G6" s="295">
        <v>10824393</v>
      </c>
      <c r="H6" s="295">
        <v>10223125</v>
      </c>
      <c r="I6" s="868">
        <v>8169472</v>
      </c>
      <c r="J6" s="868">
        <v>9696396</v>
      </c>
      <c r="K6" s="15"/>
      <c r="L6" s="15"/>
      <c r="M6" s="15"/>
      <c r="N6" s="15"/>
      <c r="O6" s="15"/>
      <c r="P6" s="15"/>
    </row>
    <row r="7" spans="2:22" ht="27.65" customHeight="1" x14ac:dyDescent="0.35">
      <c r="B7" s="439" t="s">
        <v>253</v>
      </c>
      <c r="C7" s="645">
        <v>1434048</v>
      </c>
      <c r="D7" s="645">
        <v>2693927</v>
      </c>
      <c r="E7" s="645">
        <v>4882565</v>
      </c>
      <c r="F7" s="645">
        <v>5112992</v>
      </c>
      <c r="G7" s="646">
        <v>8781311</v>
      </c>
      <c r="H7" s="646">
        <v>8441970</v>
      </c>
      <c r="I7" s="901">
        <v>6949503</v>
      </c>
      <c r="J7" s="901">
        <v>6396444</v>
      </c>
      <c r="K7" s="15"/>
      <c r="L7" s="15"/>
      <c r="M7" s="15"/>
      <c r="N7" s="15"/>
      <c r="O7" s="15"/>
      <c r="P7" s="15"/>
    </row>
    <row r="8" spans="2:22" x14ac:dyDescent="0.35">
      <c r="B8" s="388" t="s">
        <v>29</v>
      </c>
      <c r="C8" s="443"/>
      <c r="D8" s="443"/>
      <c r="E8" s="443"/>
      <c r="F8" s="443"/>
      <c r="G8" s="208"/>
      <c r="H8" s="444"/>
      <c r="I8" s="15"/>
      <c r="J8" s="15"/>
      <c r="K8" s="15"/>
      <c r="L8" s="15"/>
      <c r="M8" s="15"/>
      <c r="N8" s="15"/>
      <c r="O8" s="15"/>
      <c r="P8" s="15"/>
    </row>
    <row r="9" spans="2:22" ht="20.149999999999999" customHeight="1" x14ac:dyDescent="0.35">
      <c r="B9" s="15"/>
      <c r="C9" s="15"/>
      <c r="D9" s="15"/>
      <c r="E9" s="15"/>
      <c r="F9" s="15"/>
      <c r="G9" s="15"/>
      <c r="H9" s="15"/>
      <c r="I9" s="15"/>
      <c r="J9" s="15"/>
      <c r="K9" s="15"/>
      <c r="L9" s="15"/>
      <c r="M9" s="15"/>
      <c r="N9" s="15"/>
      <c r="O9" s="15"/>
      <c r="P9" s="15"/>
    </row>
    <row r="10" spans="2:22" x14ac:dyDescent="0.35">
      <c r="B10" s="397" t="s">
        <v>254</v>
      </c>
      <c r="C10" s="15"/>
      <c r="D10" s="15"/>
      <c r="E10" s="15"/>
      <c r="F10" s="15"/>
      <c r="G10" s="15"/>
      <c r="H10" s="15"/>
      <c r="I10" s="15"/>
      <c r="J10" s="15"/>
      <c r="K10" s="15"/>
      <c r="L10" s="15"/>
      <c r="M10" s="15"/>
      <c r="N10" s="15"/>
      <c r="O10" s="15"/>
      <c r="P10" s="15"/>
    </row>
    <row r="11" spans="2:22" x14ac:dyDescent="0.35">
      <c r="B11" s="629" t="s">
        <v>255</v>
      </c>
      <c r="C11" s="15"/>
      <c r="D11" s="15"/>
      <c r="E11" s="15"/>
      <c r="F11" s="15"/>
      <c r="G11" s="15"/>
      <c r="H11" s="15"/>
      <c r="I11" s="15"/>
      <c r="J11" s="15"/>
      <c r="K11" s="15"/>
      <c r="L11" s="15"/>
      <c r="M11" s="15"/>
      <c r="N11" s="15"/>
      <c r="O11" s="15"/>
      <c r="P11" s="15"/>
    </row>
    <row r="12" spans="2:22" ht="15" customHeight="1" x14ac:dyDescent="0.35">
      <c r="B12" s="618"/>
      <c r="C12" s="982">
        <v>2017</v>
      </c>
      <c r="D12" s="982"/>
      <c r="E12" s="982">
        <v>2018</v>
      </c>
      <c r="F12" s="982"/>
      <c r="G12" s="982">
        <v>2019</v>
      </c>
      <c r="H12" s="982"/>
      <c r="I12" s="982">
        <v>2020</v>
      </c>
      <c r="J12" s="982"/>
      <c r="K12" s="993">
        <v>2021</v>
      </c>
      <c r="L12" s="993"/>
      <c r="M12" s="993"/>
      <c r="N12" s="993">
        <v>2022</v>
      </c>
      <c r="O12" s="993"/>
      <c r="P12" s="993"/>
      <c r="Q12" s="986">
        <v>2023</v>
      </c>
      <c r="R12" s="986"/>
      <c r="S12" s="986"/>
      <c r="T12" s="986">
        <v>2024</v>
      </c>
      <c r="U12" s="986"/>
      <c r="V12" s="986"/>
    </row>
    <row r="13" spans="2:22" ht="15" customHeight="1" x14ac:dyDescent="0.35">
      <c r="B13" s="390"/>
      <c r="C13" s="628" t="s">
        <v>49</v>
      </c>
      <c r="D13" s="630" t="s">
        <v>71</v>
      </c>
      <c r="E13" s="630" t="s">
        <v>49</v>
      </c>
      <c r="F13" s="630" t="s">
        <v>71</v>
      </c>
      <c r="G13" s="630" t="s">
        <v>49</v>
      </c>
      <c r="H13" s="630" t="s">
        <v>71</v>
      </c>
      <c r="I13" s="630" t="s">
        <v>49</v>
      </c>
      <c r="J13" s="630" t="s">
        <v>71</v>
      </c>
      <c r="K13" s="630" t="s">
        <v>175</v>
      </c>
      <c r="L13" s="630" t="s">
        <v>71</v>
      </c>
      <c r="M13" s="630" t="s">
        <v>9</v>
      </c>
      <c r="N13" s="630" t="s">
        <v>175</v>
      </c>
      <c r="O13" s="630" t="s">
        <v>71</v>
      </c>
      <c r="P13" s="630" t="s">
        <v>9</v>
      </c>
      <c r="Q13" s="902" t="s">
        <v>175</v>
      </c>
      <c r="R13" s="902" t="s">
        <v>71</v>
      </c>
      <c r="S13" s="902" t="s">
        <v>9</v>
      </c>
      <c r="T13" s="902" t="s">
        <v>175</v>
      </c>
      <c r="U13" s="902" t="s">
        <v>71</v>
      </c>
      <c r="V13" s="902" t="s">
        <v>9</v>
      </c>
    </row>
    <row r="14" spans="2:22" x14ac:dyDescent="0.35">
      <c r="B14" s="446" t="s">
        <v>24</v>
      </c>
      <c r="C14" s="417">
        <v>55096748</v>
      </c>
      <c r="D14" s="417">
        <v>898875382</v>
      </c>
      <c r="E14" s="417">
        <v>64989532</v>
      </c>
      <c r="F14" s="417">
        <v>1053423246</v>
      </c>
      <c r="G14" s="417">
        <v>61964569</v>
      </c>
      <c r="H14" s="417">
        <v>561318895</v>
      </c>
      <c r="I14" s="417">
        <v>35665569</v>
      </c>
      <c r="J14" s="417">
        <v>688278370</v>
      </c>
      <c r="K14" s="417">
        <v>63142937</v>
      </c>
      <c r="L14" s="417">
        <v>847021396</v>
      </c>
      <c r="M14" s="448">
        <v>100</v>
      </c>
      <c r="N14" s="417">
        <v>74922184</v>
      </c>
      <c r="O14" s="417">
        <v>513732675.38</v>
      </c>
      <c r="P14" s="448">
        <v>100</v>
      </c>
      <c r="Q14" s="417">
        <v>88224880</v>
      </c>
      <c r="R14" s="417">
        <v>991642947.50999999</v>
      </c>
      <c r="S14" s="448">
        <v>100</v>
      </c>
      <c r="T14" s="417">
        <v>98105667</v>
      </c>
      <c r="U14" s="417">
        <v>1248426620.8900001</v>
      </c>
      <c r="V14" s="448">
        <v>100</v>
      </c>
    </row>
    <row r="15" spans="2:22" ht="14.65" customHeight="1" x14ac:dyDescent="0.35">
      <c r="B15" s="449" t="s">
        <v>397</v>
      </c>
      <c r="C15" s="450" t="s">
        <v>34</v>
      </c>
      <c r="D15" s="450" t="s">
        <v>34</v>
      </c>
      <c r="E15" s="450" t="s">
        <v>34</v>
      </c>
      <c r="F15" s="450" t="s">
        <v>34</v>
      </c>
      <c r="G15" s="450" t="s">
        <v>34</v>
      </c>
      <c r="H15" s="450" t="s">
        <v>34</v>
      </c>
      <c r="I15" s="450" t="s">
        <v>34</v>
      </c>
      <c r="J15" s="450" t="s">
        <v>34</v>
      </c>
      <c r="K15" s="453">
        <v>46742313</v>
      </c>
      <c r="L15" s="453">
        <v>400635189</v>
      </c>
      <c r="M15" s="454">
        <v>47.3</v>
      </c>
      <c r="N15" s="453">
        <v>62615325</v>
      </c>
      <c r="O15" s="453">
        <v>316094828.62</v>
      </c>
      <c r="P15" s="454">
        <v>61.529048816330302</v>
      </c>
      <c r="Q15" s="903">
        <v>19769613</v>
      </c>
      <c r="R15" s="903">
        <v>345850568.44</v>
      </c>
      <c r="S15" s="904">
        <v>34.876521767076099</v>
      </c>
      <c r="T15" s="903">
        <v>24985010</v>
      </c>
      <c r="U15" s="903">
        <v>394901601.88999999</v>
      </c>
      <c r="V15" s="904">
        <v>31.631943382341198</v>
      </c>
    </row>
    <row r="16" spans="2:22" x14ac:dyDescent="0.35">
      <c r="B16" s="455" t="s">
        <v>258</v>
      </c>
      <c r="C16" s="284" t="s">
        <v>34</v>
      </c>
      <c r="D16" s="284" t="s">
        <v>34</v>
      </c>
      <c r="E16" s="284" t="s">
        <v>34</v>
      </c>
      <c r="F16" s="284" t="s">
        <v>34</v>
      </c>
      <c r="G16" s="284" t="s">
        <v>34</v>
      </c>
      <c r="H16" s="284" t="s">
        <v>34</v>
      </c>
      <c r="I16" s="284" t="s">
        <v>34</v>
      </c>
      <c r="J16" s="284" t="s">
        <v>34</v>
      </c>
      <c r="K16" s="288">
        <v>16400624</v>
      </c>
      <c r="L16" s="288">
        <v>446386207</v>
      </c>
      <c r="M16" s="458">
        <v>52.7</v>
      </c>
      <c r="N16" s="288">
        <v>12306859</v>
      </c>
      <c r="O16" s="288">
        <v>197637846.75999999</v>
      </c>
      <c r="P16" s="458">
        <v>38.470951183669698</v>
      </c>
      <c r="Q16" s="875">
        <v>68455267</v>
      </c>
      <c r="R16" s="875">
        <v>645792379.07000005</v>
      </c>
      <c r="S16" s="905">
        <v>65.123478232923901</v>
      </c>
      <c r="T16" s="875">
        <v>73120657</v>
      </c>
      <c r="U16" s="875">
        <v>853525019</v>
      </c>
      <c r="V16" s="905">
        <v>68.368056617658794</v>
      </c>
    </row>
    <row r="17" spans="2:22" x14ac:dyDescent="0.35">
      <c r="B17" s="386" t="s">
        <v>387</v>
      </c>
      <c r="C17" s="459"/>
      <c r="D17" s="459"/>
      <c r="E17" s="459"/>
      <c r="F17" s="15"/>
      <c r="G17" s="15"/>
      <c r="H17" s="15"/>
      <c r="I17" s="15"/>
      <c r="J17" s="15"/>
      <c r="K17" s="15"/>
      <c r="L17" s="15"/>
      <c r="M17" s="15"/>
      <c r="N17" s="268"/>
      <c r="O17" s="387"/>
      <c r="P17" s="268"/>
    </row>
    <row r="18" spans="2:22" x14ac:dyDescent="0.35">
      <c r="B18" s="388" t="s">
        <v>29</v>
      </c>
      <c r="C18" s="459"/>
      <c r="D18" s="459"/>
      <c r="E18" s="459"/>
      <c r="F18" s="15"/>
      <c r="G18" s="15"/>
      <c r="H18" s="15"/>
      <c r="I18" s="15"/>
      <c r="J18" s="15"/>
      <c r="K18" s="15"/>
      <c r="L18" s="15"/>
      <c r="M18" s="15"/>
      <c r="N18" s="15"/>
      <c r="O18" s="444"/>
    </row>
    <row r="19" spans="2:22" ht="20.149999999999999" customHeight="1" x14ac:dyDescent="0.35">
      <c r="B19" s="15"/>
      <c r="C19" s="459"/>
      <c r="D19" s="459"/>
      <c r="E19" s="459"/>
      <c r="F19" s="15"/>
      <c r="G19" s="15"/>
      <c r="H19" s="15"/>
      <c r="I19" s="15"/>
      <c r="J19" s="15"/>
      <c r="K19" s="15"/>
      <c r="L19" s="15"/>
      <c r="M19" s="15"/>
      <c r="N19" s="15"/>
      <c r="O19" s="444"/>
      <c r="P19" s="15"/>
    </row>
    <row r="20" spans="2:22" x14ac:dyDescent="0.35">
      <c r="B20" s="397" t="s">
        <v>259</v>
      </c>
      <c r="C20" s="459"/>
      <c r="D20" s="15"/>
      <c r="E20" s="459"/>
      <c r="F20" s="15"/>
      <c r="G20" s="15"/>
      <c r="H20" s="15"/>
      <c r="I20" s="15"/>
      <c r="J20" s="15"/>
      <c r="K20" s="15"/>
      <c r="L20" s="15"/>
      <c r="M20" s="15"/>
      <c r="N20" s="15"/>
      <c r="O20" s="15"/>
      <c r="P20" s="15"/>
    </row>
    <row r="21" spans="2:22" x14ac:dyDescent="0.35">
      <c r="B21" s="445" t="s">
        <v>260</v>
      </c>
      <c r="C21" s="459"/>
      <c r="D21" s="15"/>
      <c r="E21" s="459"/>
      <c r="F21" s="15"/>
      <c r="G21" s="15"/>
      <c r="H21" s="15"/>
      <c r="I21" s="15"/>
      <c r="J21" s="15"/>
      <c r="K21" s="15"/>
      <c r="L21" s="15"/>
      <c r="M21" s="15"/>
      <c r="N21" s="15"/>
      <c r="O21" s="15"/>
      <c r="P21" s="15"/>
    </row>
    <row r="22" spans="2:22" x14ac:dyDescent="0.35">
      <c r="B22" s="445" t="s">
        <v>261</v>
      </c>
      <c r="C22" s="459"/>
      <c r="D22" s="15"/>
      <c r="E22" s="459"/>
      <c r="F22" s="15"/>
      <c r="G22" s="15"/>
      <c r="H22" s="15"/>
      <c r="I22" s="15"/>
      <c r="J22" s="15"/>
      <c r="K22" s="15"/>
      <c r="L22" s="15"/>
      <c r="M22" s="15"/>
      <c r="N22" s="15"/>
      <c r="O22" s="15"/>
      <c r="P22" s="15"/>
    </row>
    <row r="23" spans="2:22" x14ac:dyDescent="0.35">
      <c r="B23" s="197"/>
      <c r="C23" s="198">
        <v>2021</v>
      </c>
      <c r="D23" s="198">
        <v>2022</v>
      </c>
      <c r="E23" s="848">
        <v>2023</v>
      </c>
      <c r="F23" s="848">
        <v>2024</v>
      </c>
      <c r="G23" s="15"/>
      <c r="H23" s="15"/>
      <c r="I23" s="15"/>
      <c r="J23" s="15"/>
      <c r="K23" s="15"/>
      <c r="L23" s="15"/>
      <c r="M23" s="15"/>
      <c r="N23" s="15"/>
      <c r="O23" s="15"/>
      <c r="P23" s="15"/>
    </row>
    <row r="24" spans="2:22" x14ac:dyDescent="0.35">
      <c r="B24" s="200" t="s">
        <v>49</v>
      </c>
      <c r="C24" s="372">
        <v>2001</v>
      </c>
      <c r="D24" s="372">
        <v>1945</v>
      </c>
      <c r="E24" s="773">
        <v>3135</v>
      </c>
      <c r="F24" s="773">
        <v>3232</v>
      </c>
      <c r="G24" s="15"/>
      <c r="H24" s="15"/>
      <c r="I24" s="15"/>
      <c r="J24" s="15"/>
      <c r="K24" s="15"/>
      <c r="L24" s="15"/>
      <c r="M24" s="15"/>
      <c r="N24" s="15"/>
      <c r="O24" s="15"/>
      <c r="P24" s="15"/>
    </row>
    <row r="25" spans="2:22" x14ac:dyDescent="0.35">
      <c r="B25" s="222" t="s">
        <v>168</v>
      </c>
      <c r="C25" s="460">
        <v>3.1384183165307708E-2</v>
      </c>
      <c r="D25" s="460">
        <v>2.59602683231978E-2</v>
      </c>
      <c r="E25" s="906">
        <v>3.5534193982468397E-2</v>
      </c>
      <c r="F25" s="906">
        <v>3.2944070397074997E-2</v>
      </c>
      <c r="G25" s="15"/>
      <c r="H25" s="15"/>
      <c r="I25" s="15"/>
      <c r="J25" s="15"/>
      <c r="K25" s="15"/>
      <c r="L25" s="15"/>
      <c r="M25" s="15"/>
      <c r="N25" s="15"/>
      <c r="O25" s="15"/>
      <c r="P25" s="15"/>
    </row>
    <row r="26" spans="2:22" x14ac:dyDescent="0.35">
      <c r="B26" s="221" t="s">
        <v>262</v>
      </c>
      <c r="C26" s="12">
        <v>137340</v>
      </c>
      <c r="D26" s="12">
        <v>77348.88</v>
      </c>
      <c r="E26" s="771">
        <v>176275.84</v>
      </c>
      <c r="F26" s="771">
        <v>95875.91</v>
      </c>
      <c r="G26" s="15"/>
      <c r="H26" s="15"/>
      <c r="I26" s="15"/>
      <c r="J26" s="15"/>
      <c r="K26" s="15"/>
      <c r="L26" s="15"/>
      <c r="M26" s="15"/>
      <c r="N26" s="15"/>
      <c r="O26" s="15"/>
      <c r="P26" s="15"/>
    </row>
    <row r="27" spans="2:22" x14ac:dyDescent="0.35">
      <c r="B27" s="222" t="s">
        <v>169</v>
      </c>
      <c r="C27" s="191">
        <v>1.338821358971929E-2</v>
      </c>
      <c r="D27" s="191">
        <v>1.50562507908975E-2</v>
      </c>
      <c r="E27" s="907">
        <v>1.7776140136187699E-2</v>
      </c>
      <c r="F27" s="907">
        <v>7.6797393131244097E-3</v>
      </c>
      <c r="G27" s="751"/>
      <c r="H27" s="995"/>
      <c r="I27" s="995"/>
      <c r="J27" s="15"/>
      <c r="K27" s="15"/>
      <c r="L27" s="15"/>
      <c r="M27" s="15"/>
      <c r="N27" s="15"/>
      <c r="O27" s="15"/>
      <c r="P27" s="15"/>
    </row>
    <row r="28" spans="2:22" ht="13.15" customHeight="1" x14ac:dyDescent="0.35">
      <c r="B28" s="462" t="s">
        <v>263</v>
      </c>
      <c r="C28" s="463">
        <v>68.635682158920545</v>
      </c>
      <c r="D28" s="463">
        <v>39.768061696658101</v>
      </c>
      <c r="E28" s="908">
        <v>56.2283381180223</v>
      </c>
      <c r="F28" s="908">
        <v>29.664576113861401</v>
      </c>
      <c r="G28" s="464"/>
      <c r="H28" s="464"/>
      <c r="I28" s="464"/>
      <c r="J28" s="15"/>
      <c r="K28" s="15"/>
      <c r="L28" s="15"/>
      <c r="M28" s="15"/>
      <c r="N28" s="15"/>
      <c r="O28" s="15"/>
      <c r="P28" s="15"/>
    </row>
    <row r="29" spans="2:22" x14ac:dyDescent="0.35">
      <c r="B29" s="388" t="s">
        <v>29</v>
      </c>
      <c r="C29" s="208"/>
      <c r="D29" s="464"/>
      <c r="E29" s="464"/>
      <c r="F29" s="464"/>
      <c r="G29" s="464"/>
      <c r="H29" s="464"/>
      <c r="I29" s="464"/>
      <c r="J29" s="15"/>
      <c r="K29" s="15"/>
      <c r="L29" s="15"/>
      <c r="M29" s="15"/>
      <c r="N29" s="15"/>
      <c r="O29" s="15"/>
      <c r="P29" s="15"/>
    </row>
    <row r="30" spans="2:22" ht="20.149999999999999" customHeight="1" x14ac:dyDescent="0.35">
      <c r="B30" s="388"/>
      <c r="C30" s="208"/>
      <c r="D30" s="464"/>
      <c r="E30" s="464"/>
      <c r="F30" s="464"/>
      <c r="G30" s="464"/>
      <c r="H30" s="464"/>
      <c r="I30" s="464"/>
      <c r="J30" s="15"/>
      <c r="K30" s="15"/>
      <c r="L30" s="15"/>
      <c r="M30" s="15"/>
      <c r="N30" s="15"/>
      <c r="O30" s="15"/>
      <c r="P30" s="15"/>
    </row>
    <row r="31" spans="2:22" ht="25.15" customHeight="1" x14ac:dyDescent="0.35">
      <c r="B31" s="433" t="s">
        <v>264</v>
      </c>
      <c r="C31" s="15"/>
      <c r="D31" s="15"/>
      <c r="E31" s="15"/>
      <c r="F31" s="15"/>
      <c r="G31" s="15"/>
      <c r="H31" s="15"/>
      <c r="I31" s="15"/>
      <c r="J31" s="15"/>
      <c r="K31" s="15"/>
      <c r="L31" s="15"/>
      <c r="M31" s="15"/>
      <c r="N31" s="15"/>
      <c r="O31" s="15"/>
      <c r="P31" s="15"/>
    </row>
    <row r="32" spans="2:22" x14ac:dyDescent="0.35">
      <c r="B32" s="397" t="s">
        <v>419</v>
      </c>
      <c r="C32" s="268"/>
      <c r="D32" s="268"/>
      <c r="E32" s="268"/>
      <c r="F32" s="268"/>
      <c r="G32" s="268"/>
      <c r="H32" s="15"/>
      <c r="I32" s="15"/>
      <c r="J32" s="15"/>
      <c r="K32" s="15"/>
      <c r="L32" s="15"/>
      <c r="M32" s="15"/>
      <c r="N32" s="15"/>
      <c r="U32" s="954" t="s">
        <v>2</v>
      </c>
      <c r="V32" s="954"/>
    </row>
    <row r="33" spans="2:18" x14ac:dyDescent="0.35">
      <c r="B33" s="629" t="s">
        <v>232</v>
      </c>
      <c r="C33" s="268"/>
      <c r="D33" s="268"/>
      <c r="E33" s="268"/>
      <c r="F33" s="268"/>
      <c r="G33" s="268"/>
      <c r="H33" s="268"/>
      <c r="I33" s="268"/>
      <c r="J33" s="268"/>
      <c r="K33" s="268"/>
      <c r="L33" s="268"/>
      <c r="M33" s="268"/>
      <c r="N33" s="268"/>
    </row>
    <row r="34" spans="2:18" x14ac:dyDescent="0.35">
      <c r="B34" s="618"/>
      <c r="C34" s="993">
        <v>2017</v>
      </c>
      <c r="D34" s="993"/>
      <c r="E34" s="993">
        <v>2018</v>
      </c>
      <c r="F34" s="993"/>
      <c r="G34" s="993">
        <v>2019</v>
      </c>
      <c r="H34" s="993"/>
      <c r="I34" s="993">
        <v>2020</v>
      </c>
      <c r="J34" s="993"/>
      <c r="K34" s="993">
        <v>2021</v>
      </c>
      <c r="L34" s="993"/>
      <c r="M34" s="993">
        <v>2022</v>
      </c>
      <c r="N34" s="993"/>
      <c r="O34" s="989">
        <v>2023</v>
      </c>
      <c r="P34" s="989"/>
      <c r="Q34" s="989">
        <v>2024</v>
      </c>
      <c r="R34" s="989"/>
    </row>
    <row r="35" spans="2:18" x14ac:dyDescent="0.35">
      <c r="B35" s="465"/>
      <c r="C35" s="115" t="s">
        <v>49</v>
      </c>
      <c r="D35" s="115" t="s">
        <v>71</v>
      </c>
      <c r="E35" s="115" t="s">
        <v>49</v>
      </c>
      <c r="F35" s="115" t="s">
        <v>71</v>
      </c>
      <c r="G35" s="115" t="s">
        <v>49</v>
      </c>
      <c r="H35" s="115" t="s">
        <v>71</v>
      </c>
      <c r="I35" s="115" t="s">
        <v>49</v>
      </c>
      <c r="J35" s="115" t="s">
        <v>71</v>
      </c>
      <c r="K35" s="115" t="s">
        <v>175</v>
      </c>
      <c r="L35" s="115" t="s">
        <v>71</v>
      </c>
      <c r="M35" s="115" t="s">
        <v>175</v>
      </c>
      <c r="N35" s="115" t="s">
        <v>71</v>
      </c>
      <c r="O35" s="775" t="s">
        <v>175</v>
      </c>
      <c r="P35" s="775" t="s">
        <v>71</v>
      </c>
      <c r="Q35" s="775" t="s">
        <v>175</v>
      </c>
      <c r="R35" s="775" t="s">
        <v>71</v>
      </c>
    </row>
    <row r="36" spans="2:18" x14ac:dyDescent="0.35">
      <c r="B36" s="466" t="s">
        <v>266</v>
      </c>
      <c r="C36" s="631">
        <v>80.945189999999997</v>
      </c>
      <c r="D36" s="631">
        <v>260398.646022</v>
      </c>
      <c r="E36" s="631">
        <v>80.833363000000006</v>
      </c>
      <c r="F36" s="631">
        <v>252312.35433500001</v>
      </c>
      <c r="G36" s="631">
        <v>77.931211000000005</v>
      </c>
      <c r="H36" s="631">
        <v>232532.00601700001</v>
      </c>
      <c r="I36" s="631">
        <v>71.517345000000006</v>
      </c>
      <c r="J36" s="631">
        <v>197024.95804100001</v>
      </c>
      <c r="K36" s="631">
        <v>75.254324999999994</v>
      </c>
      <c r="L36" s="631">
        <v>211696.48664727001</v>
      </c>
      <c r="M36" s="631">
        <v>75.243425000000002</v>
      </c>
      <c r="N36" s="631">
        <v>221919.90497427</v>
      </c>
      <c r="O36" s="909">
        <v>73.664989000000006</v>
      </c>
      <c r="P36" s="909">
        <v>217515.81845183001</v>
      </c>
      <c r="Q36" s="909">
        <v>70.159476999999995</v>
      </c>
      <c r="R36" s="909">
        <v>205265.07297906</v>
      </c>
    </row>
    <row r="37" spans="2:18" x14ac:dyDescent="0.35">
      <c r="B37" s="386" t="s">
        <v>267</v>
      </c>
      <c r="C37" s="386"/>
      <c r="D37" s="386"/>
      <c r="E37" s="386"/>
      <c r="F37" s="386"/>
      <c r="G37" s="15"/>
      <c r="H37" s="15"/>
      <c r="I37" s="15"/>
      <c r="J37" s="15"/>
      <c r="K37" s="15"/>
      <c r="L37" s="15"/>
      <c r="M37" s="15"/>
      <c r="N37" s="15"/>
      <c r="O37" s="910"/>
      <c r="P37" s="910"/>
      <c r="Q37" s="774"/>
      <c r="R37" s="774"/>
    </row>
    <row r="38" spans="2:18" x14ac:dyDescent="0.35">
      <c r="B38" s="388" t="s">
        <v>29</v>
      </c>
      <c r="C38" s="459"/>
      <c r="D38" s="15"/>
      <c r="E38" s="459"/>
      <c r="F38" s="15"/>
      <c r="G38" s="15"/>
      <c r="H38" s="15"/>
      <c r="I38" s="15"/>
      <c r="J38" s="15"/>
      <c r="K38" s="15"/>
      <c r="L38" s="15"/>
      <c r="M38" s="15"/>
      <c r="N38" s="15"/>
      <c r="O38" s="910"/>
      <c r="P38" s="910"/>
      <c r="Q38" s="774"/>
      <c r="R38" s="774"/>
    </row>
    <row r="39" spans="2:18" ht="20.149999999999999" customHeight="1" x14ac:dyDescent="0.35">
      <c r="B39" s="468"/>
      <c r="C39" s="459"/>
      <c r="D39" s="15"/>
      <c r="E39" s="459"/>
      <c r="F39" s="15"/>
      <c r="G39" s="15"/>
      <c r="H39" s="15"/>
      <c r="I39" s="15"/>
      <c r="J39" s="15"/>
      <c r="K39" s="15"/>
      <c r="L39" s="15"/>
      <c r="M39" s="15"/>
      <c r="N39" s="15"/>
      <c r="O39" s="910"/>
      <c r="P39" s="910"/>
      <c r="Q39" s="774"/>
      <c r="R39" s="774"/>
    </row>
    <row r="40" spans="2:18" x14ac:dyDescent="0.35">
      <c r="B40" s="397" t="s">
        <v>398</v>
      </c>
      <c r="C40" s="425"/>
      <c r="D40" s="15"/>
      <c r="E40" s="15"/>
      <c r="F40" s="15"/>
      <c r="G40" s="15"/>
      <c r="H40" s="15"/>
      <c r="I40" s="15"/>
      <c r="J40" s="15"/>
      <c r="K40" s="15"/>
      <c r="L40" s="15"/>
      <c r="M40" s="15"/>
      <c r="N40" s="15"/>
      <c r="O40" s="910"/>
      <c r="P40" s="910"/>
      <c r="Q40" s="774"/>
      <c r="R40" s="774"/>
    </row>
    <row r="41" spans="2:18" x14ac:dyDescent="0.35">
      <c r="B41" s="445" t="s">
        <v>269</v>
      </c>
      <c r="C41" s="425"/>
      <c r="D41" s="15"/>
      <c r="E41" s="15"/>
      <c r="F41" s="15"/>
      <c r="G41" s="15"/>
      <c r="H41" s="15"/>
      <c r="I41" s="15"/>
      <c r="J41" s="15"/>
      <c r="K41" s="15"/>
      <c r="L41" s="15"/>
      <c r="M41" s="15"/>
      <c r="N41" s="15"/>
      <c r="O41" s="910"/>
      <c r="P41" s="910"/>
      <c r="Q41" s="774"/>
      <c r="R41" s="774"/>
    </row>
    <row r="42" spans="2:18" x14ac:dyDescent="0.35">
      <c r="B42" s="369"/>
      <c r="C42" s="982">
        <v>2017</v>
      </c>
      <c r="D42" s="982"/>
      <c r="E42" s="982">
        <v>2018</v>
      </c>
      <c r="F42" s="982"/>
      <c r="G42" s="982">
        <v>2019</v>
      </c>
      <c r="H42" s="982"/>
      <c r="I42" s="982">
        <v>2020</v>
      </c>
      <c r="J42" s="982"/>
      <c r="K42" s="982">
        <v>2021</v>
      </c>
      <c r="L42" s="982"/>
      <c r="M42" s="982">
        <v>2022</v>
      </c>
      <c r="N42" s="982"/>
      <c r="O42" s="986">
        <v>2023</v>
      </c>
      <c r="P42" s="986"/>
      <c r="Q42" s="986">
        <v>2024</v>
      </c>
      <c r="R42" s="986"/>
    </row>
    <row r="43" spans="2:18" x14ac:dyDescent="0.35">
      <c r="B43" s="370"/>
      <c r="C43" s="469" t="s">
        <v>270</v>
      </c>
      <c r="D43" s="470" t="s">
        <v>9</v>
      </c>
      <c r="E43" s="470" t="s">
        <v>270</v>
      </c>
      <c r="F43" s="470" t="s">
        <v>9</v>
      </c>
      <c r="G43" s="470" t="s">
        <v>270</v>
      </c>
      <c r="H43" s="470" t="s">
        <v>9</v>
      </c>
      <c r="I43" s="470" t="s">
        <v>270</v>
      </c>
      <c r="J43" s="470" t="s">
        <v>9</v>
      </c>
      <c r="K43" s="470" t="s">
        <v>270</v>
      </c>
      <c r="L43" s="470" t="s">
        <v>9</v>
      </c>
      <c r="M43" s="470" t="s">
        <v>270</v>
      </c>
      <c r="N43" s="470" t="s">
        <v>9</v>
      </c>
      <c r="O43" s="911" t="s">
        <v>270</v>
      </c>
      <c r="P43" s="911" t="s">
        <v>9</v>
      </c>
      <c r="Q43" s="911" t="s">
        <v>270</v>
      </c>
      <c r="R43" s="911" t="s">
        <v>9</v>
      </c>
    </row>
    <row r="44" spans="2:18" x14ac:dyDescent="0.35">
      <c r="B44" s="471" t="s">
        <v>175</v>
      </c>
      <c r="C44" s="472"/>
      <c r="D44" s="472"/>
      <c r="E44" s="472"/>
      <c r="F44" s="472"/>
      <c r="G44" s="472"/>
      <c r="H44" s="472"/>
      <c r="I44" s="472"/>
      <c r="J44" s="472"/>
      <c r="K44" s="472"/>
      <c r="L44" s="472"/>
      <c r="M44" s="472"/>
      <c r="N44" s="472"/>
      <c r="O44" s="912"/>
      <c r="P44" s="912"/>
      <c r="Q44" s="912"/>
      <c r="R44" s="912"/>
    </row>
    <row r="45" spans="2:18" x14ac:dyDescent="0.35">
      <c r="B45" s="258" t="s">
        <v>176</v>
      </c>
      <c r="C45" s="94">
        <v>0</v>
      </c>
      <c r="D45" s="94"/>
      <c r="E45" s="94">
        <v>2</v>
      </c>
      <c r="F45" s="155">
        <v>40</v>
      </c>
      <c r="G45" s="94">
        <v>0</v>
      </c>
      <c r="H45" s="94"/>
      <c r="I45" s="94">
        <v>0</v>
      </c>
      <c r="J45" s="94"/>
      <c r="K45" s="95">
        <v>0</v>
      </c>
      <c r="L45" s="473"/>
      <c r="M45" s="95">
        <v>0</v>
      </c>
      <c r="N45" s="473"/>
      <c r="O45" s="773">
        <v>0</v>
      </c>
      <c r="P45" s="913">
        <v>0</v>
      </c>
      <c r="Q45" s="773">
        <v>0</v>
      </c>
      <c r="R45" s="913">
        <v>0</v>
      </c>
    </row>
    <row r="46" spans="2:18" x14ac:dyDescent="0.35">
      <c r="B46" s="222" t="s">
        <v>177</v>
      </c>
      <c r="C46" s="88">
        <v>3</v>
      </c>
      <c r="D46" s="159">
        <v>100</v>
      </c>
      <c r="E46" s="88">
        <v>2</v>
      </c>
      <c r="F46" s="159">
        <v>40</v>
      </c>
      <c r="G46" s="88">
        <v>0</v>
      </c>
      <c r="H46" s="88"/>
      <c r="I46" s="88">
        <v>0</v>
      </c>
      <c r="J46" s="88"/>
      <c r="K46" s="89">
        <v>0</v>
      </c>
      <c r="L46" s="476"/>
      <c r="M46" s="89">
        <v>0</v>
      </c>
      <c r="N46" s="476"/>
      <c r="O46" s="771">
        <v>0</v>
      </c>
      <c r="P46" s="913">
        <v>0</v>
      </c>
      <c r="Q46" s="771">
        <v>25</v>
      </c>
      <c r="R46" s="913">
        <v>7.1428571428571397</v>
      </c>
    </row>
    <row r="47" spans="2:18" x14ac:dyDescent="0.35">
      <c r="B47" s="222" t="s">
        <v>178</v>
      </c>
      <c r="C47" s="88">
        <v>0</v>
      </c>
      <c r="D47" s="88"/>
      <c r="E47" s="88">
        <v>0</v>
      </c>
      <c r="F47" s="159"/>
      <c r="G47" s="88">
        <v>1</v>
      </c>
      <c r="H47" s="159">
        <v>100</v>
      </c>
      <c r="I47" s="88">
        <v>62</v>
      </c>
      <c r="J47" s="159">
        <v>100</v>
      </c>
      <c r="K47" s="89">
        <v>1</v>
      </c>
      <c r="L47" s="159">
        <v>100</v>
      </c>
      <c r="M47" s="89">
        <v>1</v>
      </c>
      <c r="N47" s="159">
        <v>100</v>
      </c>
      <c r="O47" s="771">
        <v>33</v>
      </c>
      <c r="P47" s="913">
        <v>97.058823529411796</v>
      </c>
      <c r="Q47" s="771">
        <v>230</v>
      </c>
      <c r="R47" s="913">
        <v>65.714285714285694</v>
      </c>
    </row>
    <row r="48" spans="2:18" x14ac:dyDescent="0.35">
      <c r="B48" s="478" t="s">
        <v>179</v>
      </c>
      <c r="C48" s="90">
        <v>0</v>
      </c>
      <c r="D48" s="90"/>
      <c r="E48" s="90">
        <v>1</v>
      </c>
      <c r="F48" s="479">
        <v>20</v>
      </c>
      <c r="G48" s="90">
        <v>0</v>
      </c>
      <c r="H48" s="480"/>
      <c r="I48" s="90">
        <v>0</v>
      </c>
      <c r="J48" s="480"/>
      <c r="K48" s="91">
        <v>0</v>
      </c>
      <c r="L48" s="481"/>
      <c r="M48" s="91">
        <v>0</v>
      </c>
      <c r="N48" s="481"/>
      <c r="O48" s="914">
        <v>1</v>
      </c>
      <c r="P48" s="913">
        <v>2.9411764705882399</v>
      </c>
      <c r="Q48" s="914">
        <v>95</v>
      </c>
      <c r="R48" s="913">
        <v>27.1428571428571</v>
      </c>
    </row>
    <row r="49" spans="2:22" x14ac:dyDescent="0.35">
      <c r="B49" s="482" t="s">
        <v>24</v>
      </c>
      <c r="C49" s="409">
        <v>3</v>
      </c>
      <c r="D49" s="409"/>
      <c r="E49" s="409">
        <v>5</v>
      </c>
      <c r="F49" s="483"/>
      <c r="G49" s="409">
        <v>1</v>
      </c>
      <c r="H49" s="409"/>
      <c r="I49" s="409">
        <v>62</v>
      </c>
      <c r="J49" s="409"/>
      <c r="K49" s="409">
        <v>1</v>
      </c>
      <c r="L49" s="483">
        <v>100</v>
      </c>
      <c r="M49" s="409">
        <v>1</v>
      </c>
      <c r="N49" s="483">
        <v>100</v>
      </c>
      <c r="O49" s="409">
        <v>34</v>
      </c>
      <c r="P49" s="483">
        <v>100</v>
      </c>
      <c r="Q49" s="409">
        <v>350</v>
      </c>
      <c r="R49" s="483">
        <v>100</v>
      </c>
    </row>
    <row r="50" spans="2:22" x14ac:dyDescent="0.35">
      <c r="B50" s="484" t="s">
        <v>50</v>
      </c>
      <c r="C50" s="485"/>
      <c r="D50" s="485"/>
      <c r="E50" s="485"/>
      <c r="F50" s="485"/>
      <c r="G50" s="485"/>
      <c r="H50" s="485"/>
      <c r="I50" s="485"/>
      <c r="J50" s="485"/>
      <c r="K50" s="485"/>
      <c r="L50" s="485"/>
      <c r="M50" s="485"/>
      <c r="N50" s="485"/>
      <c r="O50" s="915"/>
      <c r="P50" s="915"/>
      <c r="Q50" s="915"/>
      <c r="R50" s="915"/>
    </row>
    <row r="51" spans="2:22" x14ac:dyDescent="0.35">
      <c r="B51" s="486" t="s">
        <v>176</v>
      </c>
      <c r="C51" s="84">
        <v>0</v>
      </c>
      <c r="D51" s="84"/>
      <c r="E51" s="84">
        <v>190440</v>
      </c>
      <c r="F51" s="487">
        <v>84.184654557349802</v>
      </c>
      <c r="G51" s="84">
        <v>0</v>
      </c>
      <c r="H51" s="84"/>
      <c r="I51" s="84">
        <v>0</v>
      </c>
      <c r="J51" s="84"/>
      <c r="K51" s="488">
        <v>0</v>
      </c>
      <c r="L51" s="489"/>
      <c r="M51" s="488">
        <v>0</v>
      </c>
      <c r="N51" s="489"/>
      <c r="O51" s="916">
        <v>0</v>
      </c>
      <c r="P51" s="913">
        <v>0</v>
      </c>
      <c r="Q51" s="916">
        <v>0</v>
      </c>
      <c r="R51" s="913">
        <v>0</v>
      </c>
    </row>
    <row r="52" spans="2:22" x14ac:dyDescent="0.35">
      <c r="B52" s="490" t="s">
        <v>177</v>
      </c>
      <c r="C52" s="88">
        <v>153100</v>
      </c>
      <c r="D52" s="159">
        <v>100</v>
      </c>
      <c r="E52" s="88">
        <v>10000</v>
      </c>
      <c r="F52" s="159">
        <v>4.4205342657713613</v>
      </c>
      <c r="G52" s="88">
        <v>0</v>
      </c>
      <c r="H52" s="491"/>
      <c r="I52" s="88">
        <v>0</v>
      </c>
      <c r="J52" s="491"/>
      <c r="K52" s="89">
        <v>0</v>
      </c>
      <c r="L52" s="476"/>
      <c r="M52" s="89">
        <v>0</v>
      </c>
      <c r="N52" s="476"/>
      <c r="O52" s="771">
        <v>0</v>
      </c>
      <c r="P52" s="913">
        <v>0</v>
      </c>
      <c r="Q52" s="771">
        <v>4587728.8</v>
      </c>
      <c r="R52" s="913">
        <v>25.4348050605937</v>
      </c>
    </row>
    <row r="53" spans="2:22" x14ac:dyDescent="0.35">
      <c r="B53" s="490" t="s">
        <v>178</v>
      </c>
      <c r="C53" s="88">
        <v>0</v>
      </c>
      <c r="D53" s="88"/>
      <c r="E53" s="88">
        <v>0</v>
      </c>
      <c r="F53" s="159">
        <v>0</v>
      </c>
      <c r="G53" s="88">
        <v>74686</v>
      </c>
      <c r="H53" s="159">
        <v>100</v>
      </c>
      <c r="I53" s="88">
        <v>538918</v>
      </c>
      <c r="J53" s="159">
        <v>100</v>
      </c>
      <c r="K53" s="89">
        <v>12079</v>
      </c>
      <c r="L53" s="159">
        <v>100</v>
      </c>
      <c r="M53" s="89">
        <v>12079</v>
      </c>
      <c r="N53" s="159">
        <v>100</v>
      </c>
      <c r="O53" s="771">
        <v>1291920</v>
      </c>
      <c r="P53" s="913">
        <v>99.635060139497696</v>
      </c>
      <c r="Q53" s="771">
        <v>12849620.619999999</v>
      </c>
      <c r="R53" s="913">
        <v>71.239519557539197</v>
      </c>
    </row>
    <row r="54" spans="2:22" x14ac:dyDescent="0.35">
      <c r="B54" s="492" t="s">
        <v>179</v>
      </c>
      <c r="C54" s="90">
        <v>0</v>
      </c>
      <c r="D54" s="90"/>
      <c r="E54" s="90">
        <v>25777</v>
      </c>
      <c r="F54" s="479">
        <v>11.394811176878838</v>
      </c>
      <c r="G54" s="90">
        <v>0</v>
      </c>
      <c r="H54" s="480"/>
      <c r="I54" s="90">
        <v>0</v>
      </c>
      <c r="J54" s="480"/>
      <c r="K54" s="91">
        <v>0</v>
      </c>
      <c r="L54" s="481"/>
      <c r="M54" s="91">
        <v>0</v>
      </c>
      <c r="N54" s="481"/>
      <c r="O54" s="914">
        <v>4732</v>
      </c>
      <c r="P54" s="913">
        <v>0.364939860502278</v>
      </c>
      <c r="Q54" s="914">
        <v>599859</v>
      </c>
      <c r="R54" s="913">
        <v>3.3256753818671001</v>
      </c>
    </row>
    <row r="55" spans="2:22" x14ac:dyDescent="0.35">
      <c r="B55" s="482" t="s">
        <v>24</v>
      </c>
      <c r="C55" s="493">
        <v>153100</v>
      </c>
      <c r="D55" s="494"/>
      <c r="E55" s="493">
        <v>226217</v>
      </c>
      <c r="F55" s="495"/>
      <c r="G55" s="493">
        <v>74686</v>
      </c>
      <c r="H55" s="496"/>
      <c r="I55" s="493">
        <v>538918</v>
      </c>
      <c r="J55" s="496"/>
      <c r="K55" s="493">
        <v>12079</v>
      </c>
      <c r="L55" s="497">
        <v>100</v>
      </c>
      <c r="M55" s="493">
        <v>12079</v>
      </c>
      <c r="N55" s="497">
        <v>100</v>
      </c>
      <c r="O55" s="493">
        <v>1296652</v>
      </c>
      <c r="P55" s="497">
        <v>100</v>
      </c>
      <c r="Q55" s="493">
        <v>18037208.420000002</v>
      </c>
      <c r="R55" s="497">
        <v>100</v>
      </c>
    </row>
    <row r="56" spans="2:22" x14ac:dyDescent="0.35">
      <c r="B56" s="388" t="s">
        <v>29</v>
      </c>
      <c r="C56" s="15"/>
      <c r="D56" s="443"/>
      <c r="E56" s="15"/>
      <c r="F56" s="15"/>
      <c r="G56" s="15"/>
      <c r="H56" s="443"/>
      <c r="I56" s="15"/>
      <c r="J56" s="15"/>
      <c r="K56" s="15"/>
      <c r="L56" s="15"/>
      <c r="M56" s="15"/>
      <c r="N56" s="15"/>
      <c r="O56" s="15"/>
      <c r="P56" s="15"/>
    </row>
    <row r="57" spans="2:22" x14ac:dyDescent="0.35">
      <c r="B57" s="15"/>
      <c r="C57" s="15"/>
      <c r="D57" s="443"/>
      <c r="E57" s="15"/>
      <c r="F57" s="15"/>
      <c r="G57" s="15"/>
      <c r="H57" s="443"/>
      <c r="I57" s="15"/>
      <c r="J57" s="15"/>
      <c r="K57" s="15"/>
      <c r="L57" s="498"/>
      <c r="M57" s="15"/>
      <c r="N57" s="15"/>
      <c r="O57" s="15"/>
      <c r="P57" s="15"/>
    </row>
    <row r="58" spans="2:22" ht="25.15" customHeight="1" x14ac:dyDescent="0.35">
      <c r="B58" s="433" t="s">
        <v>23</v>
      </c>
      <c r="C58" s="15"/>
      <c r="D58" s="15"/>
      <c r="E58" s="15"/>
      <c r="F58" s="15"/>
      <c r="G58" s="15"/>
      <c r="H58" s="15"/>
      <c r="I58" s="15"/>
      <c r="J58" s="15"/>
      <c r="K58" s="15"/>
      <c r="L58" s="15"/>
      <c r="M58" s="15"/>
      <c r="N58" s="15"/>
      <c r="O58" s="15"/>
      <c r="P58" s="15"/>
    </row>
    <row r="59" spans="2:22" x14ac:dyDescent="0.35">
      <c r="B59" s="397" t="s">
        <v>271</v>
      </c>
      <c r="C59" s="15"/>
      <c r="D59" s="15"/>
      <c r="E59" s="15"/>
      <c r="F59" s="15"/>
      <c r="G59" s="15"/>
      <c r="H59" s="15"/>
      <c r="I59" s="15"/>
      <c r="J59" s="15"/>
      <c r="K59" s="15"/>
      <c r="L59" s="15"/>
      <c r="M59" s="15"/>
      <c r="N59" s="15"/>
      <c r="U59" s="954" t="s">
        <v>2</v>
      </c>
      <c r="V59" s="954"/>
    </row>
    <row r="60" spans="2:22" x14ac:dyDescent="0.35">
      <c r="B60" s="629" t="s">
        <v>232</v>
      </c>
      <c r="C60" s="268"/>
      <c r="D60" s="268"/>
      <c r="E60" s="268"/>
      <c r="F60" s="268"/>
      <c r="G60" s="268"/>
      <c r="H60" s="268"/>
      <c r="I60" s="268"/>
      <c r="J60" s="268"/>
      <c r="K60" s="268"/>
      <c r="L60" s="268"/>
      <c r="M60" s="268"/>
      <c r="N60" s="268"/>
    </row>
    <row r="61" spans="2:22" x14ac:dyDescent="0.35">
      <c r="B61" s="618"/>
      <c r="C61" s="993">
        <v>2017</v>
      </c>
      <c r="D61" s="993"/>
      <c r="E61" s="993">
        <v>2018</v>
      </c>
      <c r="F61" s="993"/>
      <c r="G61" s="993">
        <v>2019</v>
      </c>
      <c r="H61" s="993"/>
      <c r="I61" s="993">
        <v>2020</v>
      </c>
      <c r="J61" s="993"/>
      <c r="K61" s="993">
        <v>2021</v>
      </c>
      <c r="L61" s="993"/>
      <c r="M61" s="993">
        <v>2022</v>
      </c>
      <c r="N61" s="993"/>
      <c r="O61" s="989">
        <v>2023</v>
      </c>
      <c r="P61" s="989"/>
      <c r="Q61" s="989">
        <v>2024</v>
      </c>
      <c r="R61" s="989"/>
    </row>
    <row r="62" spans="2:22" x14ac:dyDescent="0.35">
      <c r="B62" s="619"/>
      <c r="C62" s="115" t="s">
        <v>49</v>
      </c>
      <c r="D62" s="115" t="s">
        <v>71</v>
      </c>
      <c r="E62" s="115" t="s">
        <v>49</v>
      </c>
      <c r="F62" s="115" t="s">
        <v>71</v>
      </c>
      <c r="G62" s="115" t="s">
        <v>49</v>
      </c>
      <c r="H62" s="115" t="s">
        <v>71</v>
      </c>
      <c r="I62" s="115" t="s">
        <v>49</v>
      </c>
      <c r="J62" s="115" t="s">
        <v>71</v>
      </c>
      <c r="K62" s="115" t="s">
        <v>175</v>
      </c>
      <c r="L62" s="115" t="s">
        <v>71</v>
      </c>
      <c r="M62" s="115" t="s">
        <v>175</v>
      </c>
      <c r="N62" s="115" t="s">
        <v>71</v>
      </c>
      <c r="O62" s="775" t="s">
        <v>175</v>
      </c>
      <c r="P62" s="775" t="s">
        <v>71</v>
      </c>
      <c r="Q62" s="775" t="s">
        <v>175</v>
      </c>
      <c r="R62" s="775" t="s">
        <v>71</v>
      </c>
    </row>
    <row r="63" spans="2:22" ht="27" x14ac:dyDescent="0.35">
      <c r="B63" s="499" t="s">
        <v>272</v>
      </c>
      <c r="C63" s="632">
        <v>18.360927</v>
      </c>
      <c r="D63" s="632">
        <v>1638.343165</v>
      </c>
      <c r="E63" s="632">
        <v>16.210728</v>
      </c>
      <c r="F63" s="632">
        <v>1806.0790239999999</v>
      </c>
      <c r="G63" s="632">
        <v>15.641114</v>
      </c>
      <c r="H63" s="632">
        <v>1975.2017390000001</v>
      </c>
      <c r="I63" s="632">
        <v>15.357468000000001</v>
      </c>
      <c r="J63" s="632">
        <v>1762.200382</v>
      </c>
      <c r="K63" s="632">
        <v>2</v>
      </c>
      <c r="L63" s="632">
        <v>1254</v>
      </c>
      <c r="M63" s="633">
        <v>3.4937339999999999</v>
      </c>
      <c r="N63" s="633">
        <v>841.29586569000003</v>
      </c>
      <c r="O63" s="917">
        <v>7.7034229999999999</v>
      </c>
      <c r="P63" s="917">
        <v>1125.9566736199999</v>
      </c>
      <c r="Q63" s="917">
        <v>11.680474</v>
      </c>
      <c r="R63" s="917">
        <v>1491.13082773</v>
      </c>
    </row>
    <row r="64" spans="2:22" x14ac:dyDescent="0.35">
      <c r="B64" s="335" t="s">
        <v>273</v>
      </c>
      <c r="C64" s="18">
        <v>15.702635000000001</v>
      </c>
      <c r="D64" s="18">
        <v>130.31083599999999</v>
      </c>
      <c r="E64" s="18">
        <v>13.428699</v>
      </c>
      <c r="F64" s="18">
        <v>280.17981600000002</v>
      </c>
      <c r="G64" s="18">
        <v>12.317955</v>
      </c>
      <c r="H64" s="18">
        <v>462.17533900000001</v>
      </c>
      <c r="I64" s="18">
        <v>12.246207</v>
      </c>
      <c r="J64" s="18">
        <v>146.257385</v>
      </c>
      <c r="K64" s="18">
        <v>0</v>
      </c>
      <c r="L64" s="18">
        <v>49</v>
      </c>
      <c r="M64" s="596">
        <v>6.5964999999999996E-2</v>
      </c>
      <c r="N64" s="596">
        <v>15.41141743</v>
      </c>
      <c r="O64" s="918">
        <v>0.119215</v>
      </c>
      <c r="P64" s="918">
        <v>15.84066773</v>
      </c>
      <c r="Q64" s="918">
        <v>1.1495230000000001</v>
      </c>
      <c r="R64" s="918">
        <v>96.600155979999997</v>
      </c>
    </row>
    <row r="65" spans="2:18" x14ac:dyDescent="0.35">
      <c r="B65" s="335" t="s">
        <v>274</v>
      </c>
      <c r="C65" s="18">
        <v>0.15396299999999999</v>
      </c>
      <c r="D65" s="18">
        <v>412.77925800000003</v>
      </c>
      <c r="E65" s="18">
        <v>0.48261199999999999</v>
      </c>
      <c r="F65" s="18">
        <v>535.42789500000003</v>
      </c>
      <c r="G65" s="18">
        <v>0.55779000000000001</v>
      </c>
      <c r="H65" s="18">
        <v>374.40737200000001</v>
      </c>
      <c r="I65" s="18">
        <v>0.108593</v>
      </c>
      <c r="J65" s="18">
        <v>320.96359999999999</v>
      </c>
      <c r="K65" s="18">
        <v>7.0596999999999993E-2</v>
      </c>
      <c r="L65" s="18">
        <v>161.606596</v>
      </c>
      <c r="M65" s="596">
        <v>1.3103999999999999E-2</v>
      </c>
      <c r="N65" s="596">
        <v>58.494079450000001</v>
      </c>
      <c r="O65" s="918">
        <v>1.1743E-2</v>
      </c>
      <c r="P65" s="918">
        <v>46.182317750000003</v>
      </c>
      <c r="Q65" s="918">
        <v>0.31607400000000002</v>
      </c>
      <c r="R65" s="918">
        <v>70.840636489999994</v>
      </c>
    </row>
    <row r="66" spans="2:18" x14ac:dyDescent="0.35">
      <c r="B66" s="504" t="s">
        <v>275</v>
      </c>
      <c r="C66" s="385">
        <v>2.5043289999999998</v>
      </c>
      <c r="D66" s="385">
        <v>1095.2530710000001</v>
      </c>
      <c r="E66" s="385">
        <v>2.299417</v>
      </c>
      <c r="F66" s="385">
        <v>990.47131300000001</v>
      </c>
      <c r="G66" s="385">
        <v>2.7653690000000002</v>
      </c>
      <c r="H66" s="385">
        <v>1138.6190280000001</v>
      </c>
      <c r="I66" s="385">
        <v>3.0026679999999999</v>
      </c>
      <c r="J66" s="385">
        <v>1294.9793970000001</v>
      </c>
      <c r="K66" s="385">
        <v>2</v>
      </c>
      <c r="L66" s="385">
        <v>1044</v>
      </c>
      <c r="M66" s="634">
        <v>3.4146649999999998</v>
      </c>
      <c r="N66" s="634">
        <v>767.39036880999993</v>
      </c>
      <c r="O66" s="919">
        <v>7.5724650000000002</v>
      </c>
      <c r="P66" s="919">
        <v>1063.93368814</v>
      </c>
      <c r="Q66" s="919">
        <v>10.214877</v>
      </c>
      <c r="R66" s="919">
        <v>1323.6900352600001</v>
      </c>
    </row>
    <row r="67" spans="2:18" x14ac:dyDescent="0.35">
      <c r="B67" s="386" t="s">
        <v>206</v>
      </c>
      <c r="C67" s="507"/>
      <c r="D67" s="507"/>
      <c r="E67" s="507"/>
      <c r="F67" s="507"/>
      <c r="G67" s="507"/>
      <c r="H67" s="507"/>
      <c r="I67" s="507"/>
      <c r="J67" s="507"/>
      <c r="K67" s="208"/>
      <c r="L67" s="208"/>
      <c r="M67" s="444"/>
      <c r="N67" s="15"/>
      <c r="O67" s="15"/>
    </row>
    <row r="68" spans="2:18" x14ac:dyDescent="0.35">
      <c r="B68" s="388" t="s">
        <v>29</v>
      </c>
      <c r="C68" s="507"/>
      <c r="D68" s="507"/>
      <c r="E68" s="507"/>
      <c r="F68" s="507"/>
      <c r="G68" s="507"/>
      <c r="H68" s="507"/>
      <c r="I68" s="507"/>
      <c r="J68" s="507"/>
      <c r="K68" s="208"/>
      <c r="L68" s="208"/>
      <c r="M68" s="444"/>
      <c r="N68" s="15"/>
      <c r="O68" s="15"/>
    </row>
    <row r="69" spans="2:18" ht="20.149999999999999" customHeight="1" x14ac:dyDescent="0.35">
      <c r="B69" s="15"/>
      <c r="C69" s="15"/>
      <c r="D69" s="15"/>
      <c r="E69" s="15"/>
      <c r="F69" s="15"/>
      <c r="G69" s="15"/>
      <c r="H69" s="15"/>
      <c r="I69" s="15"/>
      <c r="J69" s="15"/>
      <c r="K69" s="15"/>
      <c r="M69" s="15"/>
      <c r="N69" s="15"/>
      <c r="O69" s="15"/>
    </row>
    <row r="70" spans="2:18" x14ac:dyDescent="0.35">
      <c r="B70" s="397" t="s">
        <v>276</v>
      </c>
      <c r="C70" s="15"/>
      <c r="D70" s="15"/>
      <c r="E70" s="15"/>
      <c r="F70" s="15"/>
      <c r="G70" s="15"/>
      <c r="H70" s="15"/>
      <c r="I70" s="15"/>
      <c r="J70" s="15"/>
      <c r="K70" s="15"/>
      <c r="L70" s="15"/>
      <c r="M70" s="15"/>
      <c r="N70" s="15"/>
      <c r="O70" s="15"/>
    </row>
    <row r="71" spans="2:18" x14ac:dyDescent="0.35">
      <c r="B71" s="445" t="s">
        <v>87</v>
      </c>
      <c r="C71" s="15"/>
      <c r="D71" s="15"/>
      <c r="E71" s="15"/>
      <c r="F71" s="15"/>
      <c r="G71" s="15"/>
      <c r="H71" s="15"/>
      <c r="I71" s="15"/>
      <c r="J71" s="15"/>
      <c r="K71" s="15"/>
      <c r="L71" s="15"/>
      <c r="M71" s="15"/>
      <c r="N71" s="15"/>
      <c r="O71" s="15"/>
    </row>
    <row r="72" spans="2:18" x14ac:dyDescent="0.35">
      <c r="B72" s="509"/>
      <c r="C72" s="982">
        <v>2021</v>
      </c>
      <c r="D72" s="982"/>
      <c r="E72" s="982"/>
      <c r="F72" s="982">
        <v>2022</v>
      </c>
      <c r="G72" s="982"/>
      <c r="H72" s="982"/>
      <c r="I72" s="986">
        <v>2023</v>
      </c>
      <c r="J72" s="986"/>
      <c r="K72" s="986"/>
      <c r="L72" s="986">
        <v>2024</v>
      </c>
      <c r="M72" s="986"/>
      <c r="N72" s="986"/>
      <c r="O72" s="15"/>
    </row>
    <row r="73" spans="2:18" x14ac:dyDescent="0.35">
      <c r="B73" s="390"/>
      <c r="C73" s="980" t="s">
        <v>175</v>
      </c>
      <c r="D73" s="980" t="s">
        <v>50</v>
      </c>
      <c r="E73" s="980"/>
      <c r="F73" s="980" t="s">
        <v>175</v>
      </c>
      <c r="G73" s="980" t="s">
        <v>50</v>
      </c>
      <c r="H73" s="980"/>
      <c r="I73" s="987" t="s">
        <v>175</v>
      </c>
      <c r="J73" s="987" t="s">
        <v>50</v>
      </c>
      <c r="K73" s="987"/>
      <c r="L73" s="987" t="s">
        <v>175</v>
      </c>
      <c r="M73" s="987" t="s">
        <v>50</v>
      </c>
      <c r="N73" s="987"/>
      <c r="O73" s="15"/>
    </row>
    <row r="74" spans="2:18" x14ac:dyDescent="0.35">
      <c r="B74" s="370"/>
      <c r="C74" s="981"/>
      <c r="D74" s="233" t="s">
        <v>71</v>
      </c>
      <c r="E74" s="233" t="s">
        <v>51</v>
      </c>
      <c r="F74" s="981"/>
      <c r="G74" s="233" t="s">
        <v>71</v>
      </c>
      <c r="H74" s="233" t="s">
        <v>51</v>
      </c>
      <c r="I74" s="988"/>
      <c r="J74" s="871" t="s">
        <v>71</v>
      </c>
      <c r="K74" s="871" t="s">
        <v>51</v>
      </c>
      <c r="L74" s="988"/>
      <c r="M74" s="871" t="s">
        <v>71</v>
      </c>
      <c r="N74" s="871" t="s">
        <v>51</v>
      </c>
      <c r="O74" s="15"/>
    </row>
    <row r="75" spans="2:18" ht="27" x14ac:dyDescent="0.35">
      <c r="B75" s="510" t="s">
        <v>277</v>
      </c>
      <c r="C75" s="257">
        <v>962</v>
      </c>
      <c r="D75" s="92">
        <v>246362</v>
      </c>
      <c r="E75" s="412">
        <v>1.9599999999999999E-2</v>
      </c>
      <c r="F75" s="257">
        <v>154</v>
      </c>
      <c r="G75" s="92">
        <v>77161.81</v>
      </c>
      <c r="H75" s="412">
        <v>9.1717804813785404E-3</v>
      </c>
      <c r="I75" s="257">
        <v>102</v>
      </c>
      <c r="J75" s="595">
        <v>55333.31</v>
      </c>
      <c r="K75" s="412">
        <v>4.9143374071491603E-3</v>
      </c>
      <c r="L75" s="257">
        <v>86</v>
      </c>
      <c r="M75" s="595">
        <v>17796</v>
      </c>
      <c r="N75" s="412">
        <v>1.1934566484076701E-3</v>
      </c>
      <c r="O75" s="15"/>
    </row>
    <row r="76" spans="2:18" x14ac:dyDescent="0.35">
      <c r="B76" s="272" t="s">
        <v>273</v>
      </c>
      <c r="C76" s="513">
        <v>24</v>
      </c>
      <c r="D76" s="379">
        <v>16706</v>
      </c>
      <c r="E76" s="515">
        <v>3.4200000000000001E-2</v>
      </c>
      <c r="F76" s="513">
        <v>135</v>
      </c>
      <c r="G76" s="379">
        <v>72228.31</v>
      </c>
      <c r="H76" s="515">
        <v>0.46866753384669002</v>
      </c>
      <c r="I76" s="920">
        <v>93</v>
      </c>
      <c r="J76" s="921">
        <v>53616.31</v>
      </c>
      <c r="K76" s="922">
        <v>0.33847253735685801</v>
      </c>
      <c r="L76" s="920">
        <v>32</v>
      </c>
      <c r="M76" s="921">
        <v>6974</v>
      </c>
      <c r="N76" s="922">
        <v>7.2194500404780797E-3</v>
      </c>
      <c r="O76" s="15"/>
    </row>
    <row r="77" spans="2:18" x14ac:dyDescent="0.35">
      <c r="B77" s="335" t="s">
        <v>274</v>
      </c>
      <c r="C77" s="517">
        <v>0</v>
      </c>
      <c r="D77" s="18">
        <v>0</v>
      </c>
      <c r="E77" s="190">
        <v>0</v>
      </c>
      <c r="F77" s="517">
        <v>14</v>
      </c>
      <c r="G77" s="18">
        <v>1448</v>
      </c>
      <c r="H77" s="190">
        <v>2.4754642070018902E-3</v>
      </c>
      <c r="I77" s="923">
        <v>9</v>
      </c>
      <c r="J77" s="770">
        <v>1717</v>
      </c>
      <c r="K77" s="831">
        <v>3.7178731680265198E-3</v>
      </c>
      <c r="L77" s="923">
        <v>53</v>
      </c>
      <c r="M77" s="770">
        <v>10575</v>
      </c>
      <c r="N77" s="831">
        <v>1.4927872650456499E-2</v>
      </c>
      <c r="O77" s="15"/>
    </row>
    <row r="78" spans="2:18" x14ac:dyDescent="0.35">
      <c r="B78" s="504" t="s">
        <v>275</v>
      </c>
      <c r="C78" s="518">
        <v>938</v>
      </c>
      <c r="D78" s="385">
        <v>229656</v>
      </c>
      <c r="E78" s="520">
        <v>2.1999999999999999E-2</v>
      </c>
      <c r="F78" s="518">
        <v>5</v>
      </c>
      <c r="G78" s="385">
        <v>3485.5</v>
      </c>
      <c r="H78" s="520">
        <v>4.5420168686831499E-4</v>
      </c>
      <c r="I78" s="924">
        <v>0</v>
      </c>
      <c r="J78" s="925">
        <v>0</v>
      </c>
      <c r="K78" s="926">
        <v>0</v>
      </c>
      <c r="L78" s="924">
        <v>1</v>
      </c>
      <c r="M78" s="925">
        <v>247</v>
      </c>
      <c r="N78" s="926">
        <v>1.8659957650242799E-5</v>
      </c>
      <c r="O78" s="15"/>
    </row>
    <row r="79" spans="2:18" x14ac:dyDescent="0.35">
      <c r="B79" s="386" t="s">
        <v>206</v>
      </c>
      <c r="C79" s="332"/>
      <c r="D79" s="332"/>
      <c r="E79" s="521"/>
      <c r="F79" s="15"/>
      <c r="G79" s="15"/>
      <c r="H79" s="15"/>
      <c r="I79" s="15"/>
      <c r="J79" s="15"/>
      <c r="K79" s="15"/>
      <c r="L79" s="15"/>
      <c r="M79" s="15"/>
      <c r="N79" s="15"/>
      <c r="O79" s="15"/>
    </row>
    <row r="80" spans="2:18" x14ac:dyDescent="0.35">
      <c r="B80" s="388" t="s">
        <v>29</v>
      </c>
      <c r="C80" s="459"/>
      <c r="D80" s="15"/>
      <c r="E80" s="459"/>
      <c r="F80" s="15"/>
      <c r="G80" s="15"/>
      <c r="H80" s="15"/>
      <c r="I80" s="15"/>
      <c r="J80" s="15"/>
      <c r="K80" s="15"/>
      <c r="L80" s="15"/>
      <c r="M80" s="15"/>
      <c r="N80" s="15"/>
      <c r="O80" s="15"/>
      <c r="P80" s="15"/>
    </row>
    <row r="81" spans="2:22" x14ac:dyDescent="0.35">
      <c r="B81" s="468"/>
      <c r="C81" s="459"/>
      <c r="D81" s="15"/>
      <c r="E81" s="459"/>
      <c r="F81" s="15"/>
      <c r="G81" s="15"/>
      <c r="H81" s="15"/>
      <c r="I81" s="15"/>
      <c r="J81" s="15"/>
      <c r="K81" s="15"/>
      <c r="L81" s="15"/>
      <c r="M81" s="15"/>
      <c r="N81" s="15"/>
      <c r="O81" s="15"/>
      <c r="P81" s="15"/>
    </row>
    <row r="82" spans="2:22" ht="25.15" customHeight="1" x14ac:dyDescent="0.35">
      <c r="B82" s="741" t="s">
        <v>278</v>
      </c>
      <c r="C82" s="15"/>
      <c r="D82" s="15"/>
      <c r="E82" s="15"/>
      <c r="F82" s="15"/>
      <c r="G82" s="15"/>
      <c r="H82" s="15"/>
      <c r="I82" s="15"/>
      <c r="J82" s="15"/>
      <c r="K82" s="15"/>
      <c r="L82" s="15"/>
      <c r="M82" s="15"/>
      <c r="N82" s="15"/>
      <c r="O82" s="15"/>
      <c r="P82" s="15"/>
    </row>
    <row r="83" spans="2:22" x14ac:dyDescent="0.35">
      <c r="B83" s="397"/>
      <c r="C83" s="15"/>
      <c r="L83" s="15"/>
      <c r="M83" s="15"/>
      <c r="N83" s="15"/>
      <c r="U83" s="954" t="s">
        <v>2</v>
      </c>
      <c r="V83" s="954"/>
    </row>
    <row r="84" spans="2:22" x14ac:dyDescent="0.35">
      <c r="B84" s="397" t="s">
        <v>420</v>
      </c>
      <c r="C84" s="15"/>
      <c r="D84" s="15"/>
      <c r="E84" s="15"/>
      <c r="F84" s="15"/>
      <c r="G84" s="268"/>
      <c r="H84" s="268"/>
      <c r="I84" s="268"/>
      <c r="J84" s="268"/>
      <c r="K84" s="15"/>
      <c r="L84" s="15"/>
      <c r="M84" s="15"/>
      <c r="N84" s="15"/>
    </row>
    <row r="85" spans="2:22" x14ac:dyDescent="0.35">
      <c r="B85" s="397" t="s">
        <v>281</v>
      </c>
      <c r="C85" s="15"/>
      <c r="D85" s="15"/>
      <c r="E85" s="15"/>
      <c r="F85" s="15"/>
      <c r="G85" s="742"/>
      <c r="H85" s="268"/>
      <c r="I85" s="268"/>
      <c r="J85" s="268"/>
      <c r="K85" s="15"/>
      <c r="L85" s="15"/>
      <c r="M85" s="15"/>
      <c r="N85" s="15"/>
    </row>
    <row r="86" spans="2:22" x14ac:dyDescent="0.35">
      <c r="B86" s="629" t="s">
        <v>361</v>
      </c>
      <c r="C86" s="268"/>
      <c r="D86" s="268"/>
      <c r="E86" s="268"/>
      <c r="F86" s="268"/>
      <c r="G86" s="15"/>
      <c r="H86" s="15"/>
      <c r="I86" s="15"/>
      <c r="J86" s="15"/>
      <c r="K86" s="15"/>
      <c r="L86" s="15"/>
      <c r="M86" s="15"/>
      <c r="N86" s="15"/>
      <c r="O86" s="15"/>
      <c r="P86" s="15"/>
    </row>
    <row r="87" spans="2:22" x14ac:dyDescent="0.35">
      <c r="B87" s="618"/>
      <c r="C87" s="993">
        <v>2021</v>
      </c>
      <c r="D87" s="993"/>
      <c r="E87" s="993">
        <v>2022</v>
      </c>
      <c r="F87" s="993"/>
      <c r="G87" s="986">
        <v>2023</v>
      </c>
      <c r="H87" s="986"/>
      <c r="I87" s="986">
        <v>2024</v>
      </c>
      <c r="J87" s="986"/>
      <c r="K87" s="15"/>
      <c r="L87" s="15"/>
      <c r="M87" s="15"/>
      <c r="N87" s="15"/>
      <c r="O87" s="15"/>
      <c r="P87" s="15"/>
    </row>
    <row r="88" spans="2:22" x14ac:dyDescent="0.35">
      <c r="B88" s="619"/>
      <c r="C88" s="115" t="s">
        <v>175</v>
      </c>
      <c r="D88" s="115" t="s">
        <v>71</v>
      </c>
      <c r="E88" s="115" t="s">
        <v>175</v>
      </c>
      <c r="F88" s="115" t="s">
        <v>71</v>
      </c>
      <c r="G88" s="775" t="s">
        <v>175</v>
      </c>
      <c r="H88" s="775" t="s">
        <v>71</v>
      </c>
      <c r="I88" s="775" t="s">
        <v>175</v>
      </c>
      <c r="J88" s="775" t="s">
        <v>71</v>
      </c>
      <c r="K88" s="15"/>
      <c r="L88" s="15"/>
      <c r="M88" s="15"/>
      <c r="N88" s="15"/>
      <c r="O88" s="15"/>
      <c r="P88" s="15"/>
    </row>
    <row r="89" spans="2:22" x14ac:dyDescent="0.35">
      <c r="B89" s="522" t="s">
        <v>24</v>
      </c>
      <c r="C89" s="416">
        <v>6.7152180000000001</v>
      </c>
      <c r="D89" s="416">
        <v>6854.6496059999999</v>
      </c>
      <c r="E89" s="416">
        <v>0.79841099999999998</v>
      </c>
      <c r="F89" s="416">
        <v>974.51862587999995</v>
      </c>
      <c r="G89" s="928">
        <v>2.6857199999999999</v>
      </c>
      <c r="H89" s="928">
        <v>2025.2232259899999</v>
      </c>
      <c r="I89" s="928">
        <v>5.223916</v>
      </c>
      <c r="J89" s="928">
        <v>3721.77279318</v>
      </c>
      <c r="K89" s="15"/>
      <c r="L89" s="15"/>
      <c r="M89" s="15"/>
      <c r="N89" s="15"/>
      <c r="O89" s="15"/>
      <c r="P89" s="15"/>
    </row>
    <row r="90" spans="2:22" x14ac:dyDescent="0.35">
      <c r="B90" s="449" t="s">
        <v>283</v>
      </c>
      <c r="C90" s="525">
        <v>6.715211</v>
      </c>
      <c r="D90" s="525">
        <v>6853.3517149999998</v>
      </c>
      <c r="E90" s="525">
        <v>0.79841099999999998</v>
      </c>
      <c r="F90" s="525">
        <v>974.51862587999995</v>
      </c>
      <c r="G90" s="927">
        <v>2.6857199999999999</v>
      </c>
      <c r="H90" s="927">
        <v>2025.2232259899999</v>
      </c>
      <c r="I90" s="927">
        <v>5.223916</v>
      </c>
      <c r="J90" s="927">
        <v>3721.77279318</v>
      </c>
      <c r="K90" s="15"/>
      <c r="L90" s="15"/>
      <c r="M90" s="15"/>
      <c r="N90" s="15"/>
      <c r="O90" s="15"/>
      <c r="P90" s="15"/>
    </row>
    <row r="91" spans="2:22" x14ac:dyDescent="0.35">
      <c r="B91" s="455" t="s">
        <v>258</v>
      </c>
      <c r="C91" s="526">
        <v>7.0000000000902673E-6</v>
      </c>
      <c r="D91" s="526">
        <v>1.2978910000001633</v>
      </c>
      <c r="E91" s="526">
        <v>0</v>
      </c>
      <c r="F91" s="526">
        <v>0</v>
      </c>
      <c r="G91" s="896">
        <v>0</v>
      </c>
      <c r="H91" s="896">
        <v>0</v>
      </c>
      <c r="I91" s="896">
        <v>0</v>
      </c>
      <c r="J91" s="896">
        <v>0</v>
      </c>
      <c r="K91" s="15"/>
      <c r="L91" s="15"/>
      <c r="M91" s="15"/>
      <c r="N91" s="15"/>
      <c r="O91" s="15"/>
      <c r="P91" s="15"/>
    </row>
    <row r="92" spans="2:22" x14ac:dyDescent="0.35">
      <c r="B92" s="388" t="s">
        <v>29</v>
      </c>
      <c r="C92" s="291"/>
      <c r="D92" s="291"/>
      <c r="E92" s="291"/>
      <c r="F92" s="291"/>
      <c r="G92" s="291"/>
      <c r="H92" s="291"/>
      <c r="I92" s="443"/>
      <c r="J92" s="443"/>
      <c r="K92" s="444"/>
      <c r="L92" s="15"/>
      <c r="M92" s="15"/>
      <c r="N92" s="15"/>
      <c r="O92" s="15"/>
      <c r="P92" s="15"/>
    </row>
    <row r="93" spans="2:22" ht="20.149999999999999" customHeight="1" x14ac:dyDescent="0.35">
      <c r="B93" s="15"/>
      <c r="C93" s="15"/>
      <c r="D93" s="15"/>
      <c r="E93" s="15"/>
      <c r="F93" s="508"/>
      <c r="G93" s="15"/>
      <c r="H93" s="15"/>
      <c r="I93" s="15"/>
      <c r="J93" s="15"/>
      <c r="K93" s="15"/>
      <c r="L93" s="15"/>
      <c r="M93" s="15"/>
      <c r="N93" s="15"/>
      <c r="O93" s="15"/>
      <c r="P93" s="15"/>
    </row>
    <row r="94" spans="2:22" x14ac:dyDescent="0.35">
      <c r="B94" s="397"/>
      <c r="C94" s="15"/>
      <c r="D94" s="15"/>
      <c r="E94" s="15"/>
      <c r="F94" s="15"/>
      <c r="G94" s="15"/>
      <c r="H94" s="15"/>
      <c r="I94" s="15"/>
      <c r="J94" s="15"/>
      <c r="K94" s="15"/>
      <c r="L94" s="15"/>
      <c r="M94" s="15"/>
      <c r="N94" s="541"/>
      <c r="U94" s="954" t="s">
        <v>2</v>
      </c>
      <c r="V94" s="954"/>
    </row>
    <row r="95" spans="2:22" x14ac:dyDescent="0.35">
      <c r="B95" s="397" t="s">
        <v>421</v>
      </c>
      <c r="C95" s="15"/>
      <c r="D95" s="15"/>
      <c r="E95" s="15"/>
      <c r="F95" s="15"/>
      <c r="G95" s="15"/>
      <c r="H95" s="15"/>
      <c r="I95" s="268"/>
      <c r="J95" s="268"/>
      <c r="K95" s="268"/>
      <c r="L95" s="268"/>
      <c r="M95" s="15"/>
      <c r="N95" s="15"/>
    </row>
    <row r="96" spans="2:22" x14ac:dyDescent="0.35">
      <c r="B96" s="397" t="s">
        <v>281</v>
      </c>
      <c r="C96" s="15"/>
      <c r="D96" s="15"/>
      <c r="E96" s="15"/>
      <c r="F96" s="15"/>
      <c r="I96" s="742"/>
      <c r="J96" s="268"/>
      <c r="K96" s="268"/>
      <c r="L96" s="268"/>
    </row>
    <row r="97" spans="2:14" x14ac:dyDescent="0.35">
      <c r="B97" s="445" t="s">
        <v>87</v>
      </c>
      <c r="C97" s="15"/>
      <c r="D97" s="15"/>
      <c r="E97" s="15"/>
      <c r="F97" s="15"/>
    </row>
    <row r="98" spans="2:14" x14ac:dyDescent="0.35">
      <c r="B98" s="369"/>
      <c r="C98" s="982">
        <v>2021</v>
      </c>
      <c r="D98" s="982"/>
      <c r="E98" s="982"/>
      <c r="F98" s="982">
        <v>2022</v>
      </c>
      <c r="G98" s="982"/>
      <c r="H98" s="982"/>
      <c r="I98" s="986">
        <v>2023</v>
      </c>
      <c r="J98" s="986"/>
      <c r="K98" s="986"/>
      <c r="L98" s="986">
        <v>2024</v>
      </c>
      <c r="M98" s="986"/>
      <c r="N98" s="986"/>
    </row>
    <row r="99" spans="2:14" x14ac:dyDescent="0.35">
      <c r="B99" s="390"/>
      <c r="C99" s="980" t="s">
        <v>175</v>
      </c>
      <c r="D99" s="980" t="s">
        <v>50</v>
      </c>
      <c r="E99" s="980"/>
      <c r="F99" s="980" t="s">
        <v>175</v>
      </c>
      <c r="G99" s="980" t="s">
        <v>50</v>
      </c>
      <c r="H99" s="980"/>
      <c r="I99" s="987" t="s">
        <v>175</v>
      </c>
      <c r="J99" s="987" t="s">
        <v>50</v>
      </c>
      <c r="K99" s="987"/>
      <c r="L99" s="987" t="s">
        <v>175</v>
      </c>
      <c r="M99" s="987" t="s">
        <v>50</v>
      </c>
      <c r="N99" s="987"/>
    </row>
    <row r="100" spans="2:14" ht="15" customHeight="1" x14ac:dyDescent="0.35">
      <c r="B100" s="370"/>
      <c r="C100" s="981"/>
      <c r="D100" s="304" t="s">
        <v>71</v>
      </c>
      <c r="E100" s="304" t="s">
        <v>51</v>
      </c>
      <c r="F100" s="981"/>
      <c r="G100" s="304" t="s">
        <v>71</v>
      </c>
      <c r="H100" s="304" t="s">
        <v>51</v>
      </c>
      <c r="I100" s="988"/>
      <c r="J100" s="775" t="s">
        <v>71</v>
      </c>
      <c r="K100" s="775" t="s">
        <v>51</v>
      </c>
      <c r="L100" s="988"/>
      <c r="M100" s="775" t="s">
        <v>71</v>
      </c>
      <c r="N100" s="775" t="s">
        <v>51</v>
      </c>
    </row>
    <row r="101" spans="2:14" x14ac:dyDescent="0.35">
      <c r="B101" s="446" t="s">
        <v>24</v>
      </c>
      <c r="C101" s="651">
        <v>20</v>
      </c>
      <c r="D101" s="416">
        <v>30767</v>
      </c>
      <c r="E101" s="418">
        <v>4.488486176312948E-4</v>
      </c>
      <c r="F101" s="651">
        <v>19</v>
      </c>
      <c r="G101" s="416">
        <v>52209.07</v>
      </c>
      <c r="H101" s="418">
        <v>5.35742146055492E-3</v>
      </c>
      <c r="I101" s="932">
        <v>5780</v>
      </c>
      <c r="J101" s="416">
        <v>749526.71</v>
      </c>
      <c r="K101" s="418">
        <v>3.7009584937660697E-2</v>
      </c>
      <c r="L101" s="932">
        <v>18438</v>
      </c>
      <c r="M101" s="416">
        <v>492601.57</v>
      </c>
      <c r="N101" s="418">
        <v>1.32356701328644E-2</v>
      </c>
    </row>
    <row r="102" spans="2:14" x14ac:dyDescent="0.35">
      <c r="B102" s="449" t="s">
        <v>283</v>
      </c>
      <c r="C102" s="703">
        <v>20</v>
      </c>
      <c r="D102" s="420">
        <v>30767</v>
      </c>
      <c r="E102" s="423">
        <v>4.4893362079550007E-4</v>
      </c>
      <c r="F102" s="703">
        <v>19</v>
      </c>
      <c r="G102" s="420">
        <v>52209.07</v>
      </c>
      <c r="H102" s="423">
        <v>5.35742146055492E-3</v>
      </c>
      <c r="I102" s="929">
        <v>4799</v>
      </c>
      <c r="J102" s="893">
        <v>681524.33</v>
      </c>
      <c r="K102" s="895">
        <v>3.3651812859634103E-2</v>
      </c>
      <c r="L102" s="929">
        <v>17779</v>
      </c>
      <c r="M102" s="893">
        <v>451978.86</v>
      </c>
      <c r="N102" s="895">
        <v>1.21441819561966E-2</v>
      </c>
    </row>
    <row r="103" spans="2:14" x14ac:dyDescent="0.35">
      <c r="B103" s="455" t="s">
        <v>258</v>
      </c>
      <c r="C103" s="704">
        <v>0</v>
      </c>
      <c r="D103" s="414">
        <v>0</v>
      </c>
      <c r="E103" s="424">
        <v>0</v>
      </c>
      <c r="F103" s="704">
        <v>0</v>
      </c>
      <c r="G103" s="414">
        <v>0</v>
      </c>
      <c r="H103" s="424">
        <v>0</v>
      </c>
      <c r="I103" s="930">
        <v>981</v>
      </c>
      <c r="J103" s="896">
        <v>68002.38</v>
      </c>
      <c r="K103" s="931">
        <v>0</v>
      </c>
      <c r="L103" s="930">
        <v>659</v>
      </c>
      <c r="M103" s="896">
        <v>40622.71</v>
      </c>
      <c r="N103" s="931">
        <v>0</v>
      </c>
    </row>
    <row r="104" spans="2:14" x14ac:dyDescent="0.35">
      <c r="B104" s="34" t="s">
        <v>29</v>
      </c>
    </row>
  </sheetData>
  <mergeCells count="66">
    <mergeCell ref="Q34:R34"/>
    <mergeCell ref="Q42:R42"/>
    <mergeCell ref="Q61:R61"/>
    <mergeCell ref="L72:N72"/>
    <mergeCell ref="L73:L74"/>
    <mergeCell ref="M73:N73"/>
    <mergeCell ref="C12:D12"/>
    <mergeCell ref="E12:F12"/>
    <mergeCell ref="G12:H12"/>
    <mergeCell ref="I12:J12"/>
    <mergeCell ref="K12:M12"/>
    <mergeCell ref="U32:V32"/>
    <mergeCell ref="N12:P12"/>
    <mergeCell ref="H27:I27"/>
    <mergeCell ref="R3:S3"/>
    <mergeCell ref="Q12:S12"/>
    <mergeCell ref="T12:V12"/>
    <mergeCell ref="C42:D42"/>
    <mergeCell ref="E42:F42"/>
    <mergeCell ref="G42:H42"/>
    <mergeCell ref="I42:J42"/>
    <mergeCell ref="K42:L42"/>
    <mergeCell ref="C34:D34"/>
    <mergeCell ref="E34:F34"/>
    <mergeCell ref="G34:H34"/>
    <mergeCell ref="I34:J34"/>
    <mergeCell ref="K34:L34"/>
    <mergeCell ref="C98:E98"/>
    <mergeCell ref="F98:H98"/>
    <mergeCell ref="C99:C100"/>
    <mergeCell ref="D99:E99"/>
    <mergeCell ref="F99:F100"/>
    <mergeCell ref="G99:H99"/>
    <mergeCell ref="U59:V59"/>
    <mergeCell ref="C61:D61"/>
    <mergeCell ref="E61:F61"/>
    <mergeCell ref="G61:H61"/>
    <mergeCell ref="I61:J61"/>
    <mergeCell ref="K61:L61"/>
    <mergeCell ref="M61:N61"/>
    <mergeCell ref="U83:V83"/>
    <mergeCell ref="U94:V94"/>
    <mergeCell ref="C87:D87"/>
    <mergeCell ref="E87:F87"/>
    <mergeCell ref="C72:E72"/>
    <mergeCell ref="F72:H72"/>
    <mergeCell ref="C73:C74"/>
    <mergeCell ref="D73:E73"/>
    <mergeCell ref="F73:F74"/>
    <mergeCell ref="G73:H73"/>
    <mergeCell ref="G87:H87"/>
    <mergeCell ref="I87:J87"/>
    <mergeCell ref="I98:K98"/>
    <mergeCell ref="I99:I100"/>
    <mergeCell ref="J99:K99"/>
    <mergeCell ref="O34:P34"/>
    <mergeCell ref="O42:P42"/>
    <mergeCell ref="O61:P61"/>
    <mergeCell ref="I72:K72"/>
    <mergeCell ref="I73:I74"/>
    <mergeCell ref="J73:K73"/>
    <mergeCell ref="M42:N42"/>
    <mergeCell ref="M34:N34"/>
    <mergeCell ref="L98:N98"/>
    <mergeCell ref="L99:L100"/>
    <mergeCell ref="M99:N99"/>
  </mergeCells>
  <hyperlinks>
    <hyperlink ref="U32:V32" location="SOMMAIRE!A1" display="Retour sommaire ~" xr:uid="{00000000-0004-0000-0800-000000000000}"/>
    <hyperlink ref="R3:S3" location="SOMMAIRE!A1" display="Retour sommaire ~" xr:uid="{00000000-0004-0000-0800-000001000000}"/>
    <hyperlink ref="U59:V59" location="SOMMAIRE!A1" display="Retour sommaire ~" xr:uid="{00000000-0004-0000-0800-000002000000}"/>
    <hyperlink ref="U83:V83" location="SOMMAIRE!A1" display="Retour sommaire ~" xr:uid="{00000000-0004-0000-0800-000003000000}"/>
    <hyperlink ref="U94:V94" location="SOMMAIRE!A1" display="Retour sommaire ~" xr:uid="{00000000-0004-0000-0800-000004000000}"/>
  </hyperlinks>
  <pageMargins left="0.70866141732283472" right="0.70866141732283472" top="0.74803149606299213" bottom="0.74803149606299213" header="0.31496062992125984" footer="0.31496062992125984"/>
  <pageSetup paperSize="9" scale="35" orientation="portrait" r:id="rId1"/>
  <headerFooter>
    <oddHeader>&amp;R&amp;"Calibri"&amp;10&amp;K000000 BDF-RESTREINT&amp;1#_x000D_</oddHeader>
    <oddFooter>&amp;L&amp;"Arial,Normal"&amp;K002060BANQUE DE FRANCE&amp;C&amp;"Arial,Normal"&amp;K002060Rapport annuel de l'Observatoire de la sécurité des moyens de paiement - 2023&amp;R&amp;"Arial,Normal"&amp;K553CD4Septembre 2024 | Page &amp;P/&amp;N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10</vt:i4>
      </vt:variant>
    </vt:vector>
  </HeadingPairs>
  <TitlesOfParts>
    <vt:vector size="20" baseType="lpstr">
      <vt:lpstr>SOMMAIRE</vt:lpstr>
      <vt:lpstr>Panorama des moyens de paiement</vt:lpstr>
      <vt:lpstr>Panorama de la fraude</vt:lpstr>
      <vt:lpstr>Carte_émission</vt:lpstr>
      <vt:lpstr>Carte_acceptation</vt:lpstr>
      <vt:lpstr>Chèque</vt:lpstr>
      <vt:lpstr>Virement</vt:lpstr>
      <vt:lpstr>Prélèvement</vt:lpstr>
      <vt:lpstr>Autres</vt:lpstr>
      <vt:lpstr>Annexe6-DIRCOM</vt:lpstr>
      <vt:lpstr>SOMMAIRE!Print_Area</vt:lpstr>
      <vt:lpstr>Autres!Zone_d_impression</vt:lpstr>
      <vt:lpstr>Carte_acceptation!Zone_d_impression</vt:lpstr>
      <vt:lpstr>Carte_émission!Zone_d_impression</vt:lpstr>
      <vt:lpstr>Chèque!Zone_d_impression</vt:lpstr>
      <vt:lpstr>'Panorama de la fraude'!Zone_d_impression</vt:lpstr>
      <vt:lpstr>'Panorama des moyens de paiement'!Zone_d_impression</vt:lpstr>
      <vt:lpstr>Prélèvement!Zone_d_impression</vt:lpstr>
      <vt:lpstr>SOMMAIRE!Zone_d_impression</vt:lpstr>
      <vt:lpstr>Virement!Zone_d_impression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Rapport annuel OSMP 2023 – Dossier statistique</dc:title>
  <dc:creator/>
  <cp:keywords>Rapport annuel OSMP ; 2023 ; Dossier statistique ; Annexe 5</cp:keywords>
  <cp:lastModifiedBy/>
  <dcterms:created xsi:type="dcterms:W3CDTF">2024-07-31T13:12:12Z</dcterms:created>
  <dcterms:modified xsi:type="dcterms:W3CDTF">2025-09-12T11:05:05Z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PowerLiteLastOptimized">
    <vt:lpwstr>275956</vt:lpwstr>
  </property>
  <property fmtid="{D5CDD505-2E9C-101B-9397-08002B2CF9AE}" pid="3" name="NXPowerLiteSettings">
    <vt:lpwstr>C7000400038000</vt:lpwstr>
  </property>
  <property fmtid="{D5CDD505-2E9C-101B-9397-08002B2CF9AE}" pid="4" name="NXPowerLiteVersion">
    <vt:lpwstr>S10.2.0</vt:lpwstr>
  </property>
  <property fmtid="{D5CDD505-2E9C-101B-9397-08002B2CF9AE}" pid="5" name="MSIP_Label_a88f79b8-7730-4884-ab65-6c184226f485_Enabled">
    <vt:lpwstr>true</vt:lpwstr>
  </property>
  <property fmtid="{D5CDD505-2E9C-101B-9397-08002B2CF9AE}" pid="6" name="MSIP_Label_a88f79b8-7730-4884-ab65-6c184226f485_SetDate">
    <vt:lpwstr>2025-07-15T08:30:11Z</vt:lpwstr>
  </property>
  <property fmtid="{D5CDD505-2E9C-101B-9397-08002B2CF9AE}" pid="7" name="MSIP_Label_a88f79b8-7730-4884-ab65-6c184226f485_Method">
    <vt:lpwstr>Privileged</vt:lpwstr>
  </property>
  <property fmtid="{D5CDD505-2E9C-101B-9397-08002B2CF9AE}" pid="8" name="MSIP_Label_a88f79b8-7730-4884-ab65-6c184226f485_Name">
    <vt:lpwstr>BDF-Restreint</vt:lpwstr>
  </property>
  <property fmtid="{D5CDD505-2E9C-101B-9397-08002B2CF9AE}" pid="9" name="MSIP_Label_a88f79b8-7730-4884-ab65-6c184226f485_SiteId">
    <vt:lpwstr>e6599448-62a0-418e-8930-d00d8d5682c2</vt:lpwstr>
  </property>
  <property fmtid="{D5CDD505-2E9C-101B-9397-08002B2CF9AE}" pid="10" name="MSIP_Label_a88f79b8-7730-4884-ab65-6c184226f485_ActionId">
    <vt:lpwstr>fbb634ae-7b44-452a-a7e7-11e6fe7d5e2f</vt:lpwstr>
  </property>
  <property fmtid="{D5CDD505-2E9C-101B-9397-08002B2CF9AE}" pid="11" name="MSIP_Label_a88f79b8-7730-4884-ab65-6c184226f485_ContentBits">
    <vt:lpwstr>1</vt:lpwstr>
  </property>
</Properties>
</file>